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6" windowHeight="2460"/>
  </bookViews>
  <sheets>
    <sheet name="I. Фін план (2025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(2025)'!$29:$31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E45" i="1"/>
  <c r="F45" i="1"/>
  <c r="G45" i="1"/>
  <c r="C45" i="1"/>
  <c r="C50" i="1"/>
  <c r="G55" i="1"/>
  <c r="F55" i="1"/>
  <c r="E55" i="1"/>
  <c r="D55" i="1"/>
  <c r="G42" i="1" l="1"/>
  <c r="F42" i="1"/>
  <c r="E42" i="1"/>
  <c r="D42" i="1"/>
  <c r="C47" i="1"/>
  <c r="E53" i="1" l="1"/>
  <c r="G53" i="1" l="1"/>
  <c r="F53" i="1"/>
  <c r="D53" i="1"/>
  <c r="C40" i="1"/>
  <c r="G52" i="1"/>
  <c r="F52" i="1"/>
  <c r="E52" i="1"/>
  <c r="D52" i="1"/>
  <c r="C52" i="1" l="1"/>
  <c r="C35" i="1" l="1"/>
  <c r="C53" i="1" l="1"/>
  <c r="G38" i="1" l="1"/>
  <c r="E38" i="1"/>
  <c r="G48" i="1"/>
  <c r="F48" i="1"/>
  <c r="E48" i="1"/>
  <c r="D48" i="1"/>
  <c r="D38" i="1"/>
  <c r="E54" i="1" l="1"/>
  <c r="F54" i="1"/>
  <c r="G54" i="1"/>
  <c r="D54" i="1"/>
  <c r="F38" i="1"/>
  <c r="C38" i="1" s="1"/>
  <c r="C34" i="1"/>
  <c r="C54" i="1" l="1"/>
  <c r="C78" i="1"/>
  <c r="C77" i="1"/>
  <c r="C76" i="1"/>
  <c r="C75" i="1"/>
  <c r="G74" i="1"/>
  <c r="F74" i="1"/>
  <c r="E74" i="1"/>
  <c r="D74" i="1"/>
  <c r="C73" i="1"/>
  <c r="C72" i="1"/>
  <c r="C71" i="1"/>
  <c r="C70" i="1"/>
  <c r="G69" i="1"/>
  <c r="F69" i="1"/>
  <c r="E69" i="1"/>
  <c r="D69" i="1"/>
  <c r="C67" i="1"/>
  <c r="C66" i="1"/>
  <c r="C65" i="1"/>
  <c r="C64" i="1"/>
  <c r="C63" i="1"/>
  <c r="C62" i="1"/>
  <c r="G61" i="1"/>
  <c r="F61" i="1"/>
  <c r="E61" i="1"/>
  <c r="D61" i="1"/>
  <c r="C60" i="1"/>
  <c r="G59" i="1"/>
  <c r="E59" i="1"/>
  <c r="D59" i="1"/>
  <c r="F56" i="1"/>
  <c r="D56" i="1"/>
  <c r="C49" i="1"/>
  <c r="C48" i="1"/>
  <c r="C46" i="1"/>
  <c r="G56" i="1"/>
  <c r="E56" i="1"/>
  <c r="C44" i="1"/>
  <c r="C43" i="1"/>
  <c r="C42" i="1"/>
  <c r="C41" i="1"/>
  <c r="C37" i="1"/>
  <c r="C36" i="1"/>
  <c r="C74" i="1" l="1"/>
  <c r="F79" i="1"/>
  <c r="C61" i="1"/>
  <c r="C69" i="1"/>
  <c r="D79" i="1"/>
  <c r="C55" i="1"/>
  <c r="C59" i="1"/>
  <c r="E79" i="1"/>
  <c r="G79" i="1"/>
  <c r="D57" i="1"/>
  <c r="D80" i="1" s="1"/>
  <c r="F57" i="1"/>
  <c r="F80" i="1" s="1"/>
  <c r="C56" i="1"/>
  <c r="E57" i="1"/>
  <c r="E80" i="1" s="1"/>
  <c r="G57" i="1"/>
  <c r="G80" i="1" s="1"/>
  <c r="F81" i="1" l="1"/>
  <c r="G81" i="1"/>
  <c r="E81" i="1"/>
  <c r="C79" i="1"/>
  <c r="D81" i="1"/>
  <c r="C57" i="1"/>
  <c r="C80" i="1"/>
  <c r="C81" i="1" l="1"/>
</calcChain>
</file>

<file path=xl/sharedStrings.xml><?xml version="1.0" encoding="utf-8"?>
<sst xmlns="http://schemas.openxmlformats.org/spreadsheetml/2006/main" count="106" uniqueCount="93">
  <si>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</si>
  <si>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</si>
  <si>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</si>
  <si>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</si>
  <si>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</si>
  <si>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</si>
  <si>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</si>
  <si>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</si>
  <si>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</si>
  <si>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</si>
  <si>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</si>
  <si>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</si>
  <si>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</si>
  <si>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</si>
  <si>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</si>
  <si>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</si>
  <si>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</si>
  <si>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</si>
  <si>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</si>
  <si>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</si>
  <si>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</si>
  <si>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</si>
  <si>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</si>
  <si>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</si>
  <si>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</si>
  <si>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</si>
  <si>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</si>
  <si>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</si>
  <si>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</si>
  <si>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</si>
  <si>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</si>
  <si>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</si>
  <si>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</si>
  <si>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</si>
  <si>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</si>
  <si>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</si>
  <si>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</si>
  <si>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</si>
  <si>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</si>
  <si>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</si>
  <si>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</si>
  <si>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</si>
  <si>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</si>
  <si>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</si>
  <si>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</si>
  <si>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</si>
  <si>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</si>
  <si>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</si>
  <si>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</si>
  <si>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</si>
  <si>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</si>
  <si>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</si>
  <si>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</si>
  <si>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</si>
  <si>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</si>
  <si>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</si>
  <si>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</si>
  <si>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</si>
  <si>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</si>
  <si>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</si>
  <si>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</si>
  <si>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</si>
  <si>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</si>
  <si>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</si>
  <si>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</si>
  <si>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</si>
  <si>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</si>
  <si>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</si>
  <si>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</si>
  <si>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</si>
  <si>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</si>
  <si>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</si>
  <si>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</si>
  <si>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</si>
  <si>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</si>
  <si>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</si>
  <si>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</si>
  <si>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>VI. Додаткова інформація</t>
  </si>
  <si>
    <t xml:space="preserve">         (ім'я, прізвище)    </t>
  </si>
  <si>
    <t>комунальна</t>
  </si>
  <si>
    <t>Місцезнаходження    66401,вул.Соборна,30в м.Ананьїв Подільський район ,Одеська область</t>
  </si>
  <si>
    <t>Забір,очищеннята постачання води              Каналізація,відведення й очищення сиічних вод</t>
  </si>
  <si>
    <t>36                              37</t>
  </si>
  <si>
    <t xml:space="preserve">рішення Ананьївської </t>
  </si>
  <si>
    <t>міської ради</t>
  </si>
  <si>
    <t>КП "Ананьїв-водоканал Ананьївської міської ради"</t>
  </si>
  <si>
    <r>
      <t xml:space="preserve">Директор                                   </t>
    </r>
    <r>
      <rPr>
        <sz val="14"/>
        <rFont val="Times New Roman"/>
        <family val="1"/>
        <charset val="204"/>
      </rPr>
      <t>_____________________</t>
    </r>
  </si>
  <si>
    <t>Сергій ВОЛОШИН</t>
  </si>
  <si>
    <t>Телефон    2-20-82</t>
  </si>
  <si>
    <t>ЗАТВЕРДЖЕНО</t>
  </si>
  <si>
    <t xml:space="preserve">Фінансовий план Комунального підприємства «Ананьїв-водоканал Ананьївської міської ради» 
на  2025 рік
</t>
  </si>
  <si>
    <t>№ 1345-VІІІ</t>
  </si>
  <si>
    <t xml:space="preserve">від  20 грудня 2024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</si>
</sst>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(* #,##0.00_);_(* \(#,##0.00\);_(* &quot;-&quot;_);_(@_)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7"/>
  <sheetViews>
    <sheetView tabSelected="1" view="pageBreakPreview" zoomScale="90" zoomScaleNormal="75" zoomScaleSheetLayoutView="90" workbookViewId="0">
      <selection activeCell="M92" sqref="M91:M92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1" spans="1:7" ht="18.75" customHeight="1" x14ac:dyDescent="0.25">
      <c r="E1" s="69"/>
      <c r="F1" s="69"/>
      <c r="G1" s="69"/>
    </row>
    <row r="2" spans="1:7" ht="0.75" customHeight="1" x14ac:dyDescent="0.25">
      <c r="D2" s="72"/>
      <c r="E2" s="72"/>
      <c r="F2" s="72"/>
      <c r="G2" s="72"/>
    </row>
    <row r="3" spans="1:7" ht="19.5" customHeight="1" x14ac:dyDescent="0.25">
      <c r="E3" s="74" t="s">
        <v>89</v>
      </c>
      <c r="F3" s="75"/>
      <c r="G3" s="75"/>
    </row>
    <row r="4" spans="1:7" ht="21" customHeight="1" x14ac:dyDescent="0.25">
      <c r="E4" s="73" t="s">
        <v>83</v>
      </c>
      <c r="F4" s="73"/>
      <c r="G4" s="73"/>
    </row>
    <row r="5" spans="1:7" ht="18.75" customHeight="1" x14ac:dyDescent="0.25">
      <c r="E5" s="73" t="s">
        <v>84</v>
      </c>
      <c r="F5" s="73"/>
      <c r="G5" s="73"/>
    </row>
    <row r="6" spans="1:7" ht="19.8" customHeight="1" x14ac:dyDescent="0.25">
      <c r="E6" s="73" t="s">
        <v>92</v>
      </c>
      <c r="F6" s="73"/>
      <c r="G6" s="73"/>
    </row>
    <row r="7" spans="1:7" ht="20.25" customHeight="1" x14ac:dyDescent="0.25">
      <c r="F7" s="48" t="s">
        <v>91</v>
      </c>
      <c r="G7" s="48"/>
    </row>
    <row r="9" spans="1:7" x14ac:dyDescent="0.25">
      <c r="F9" s="3" t="s">
        <v>0</v>
      </c>
      <c r="G9" s="4" t="s">
        <v>1</v>
      </c>
    </row>
    <row r="10" spans="1:7" x14ac:dyDescent="0.25">
      <c r="F10" s="3" t="s">
        <v>2</v>
      </c>
      <c r="G10" s="4"/>
    </row>
    <row r="11" spans="1:7" x14ac:dyDescent="0.25">
      <c r="F11" s="3" t="s">
        <v>3</v>
      </c>
      <c r="G11" s="4"/>
    </row>
    <row r="12" spans="1:7" x14ac:dyDescent="0.25">
      <c r="F12" s="3" t="s">
        <v>4</v>
      </c>
      <c r="G12" s="4"/>
    </row>
    <row r="13" spans="1:7" x14ac:dyDescent="0.25">
      <c r="F13" s="70" t="s">
        <v>5</v>
      </c>
      <c r="G13" s="71"/>
    </row>
    <row r="15" spans="1:7" ht="27" customHeight="1" x14ac:dyDescent="0.25">
      <c r="B15" s="63"/>
      <c r="C15" s="63"/>
      <c r="F15" s="59" t="s">
        <v>6</v>
      </c>
      <c r="G15" s="59"/>
    </row>
    <row r="16" spans="1:7" ht="37.5" customHeight="1" x14ac:dyDescent="0.25">
      <c r="A16" s="5" t="s">
        <v>7</v>
      </c>
      <c r="B16" s="64" t="s">
        <v>85</v>
      </c>
      <c r="C16" s="64"/>
      <c r="D16" s="64"/>
      <c r="E16" s="65"/>
      <c r="F16" s="6" t="s">
        <v>8</v>
      </c>
      <c r="G16" s="7">
        <v>34108926</v>
      </c>
    </row>
    <row r="17" spans="1:7" x14ac:dyDescent="0.25">
      <c r="A17" s="5" t="s">
        <v>9</v>
      </c>
      <c r="B17" s="61"/>
      <c r="C17" s="61"/>
      <c r="D17" s="61"/>
      <c r="E17" s="62"/>
      <c r="F17" s="8" t="s">
        <v>10</v>
      </c>
      <c r="G17" s="7"/>
    </row>
    <row r="18" spans="1:7" x14ac:dyDescent="0.25">
      <c r="A18" s="5" t="s">
        <v>11</v>
      </c>
      <c r="B18" s="61"/>
      <c r="C18" s="61"/>
      <c r="D18" s="61"/>
      <c r="E18" s="62"/>
      <c r="F18" s="8" t="s">
        <v>12</v>
      </c>
      <c r="G18" s="9">
        <v>5120210100</v>
      </c>
    </row>
    <row r="19" spans="1:7" x14ac:dyDescent="0.25">
      <c r="A19" s="5" t="s">
        <v>13</v>
      </c>
      <c r="B19" s="61"/>
      <c r="C19" s="61"/>
      <c r="D19" s="61"/>
      <c r="E19" s="62"/>
      <c r="F19" s="8" t="s">
        <v>14</v>
      </c>
      <c r="G19" s="7"/>
    </row>
    <row r="20" spans="1:7" x14ac:dyDescent="0.25">
      <c r="A20" s="5" t="s">
        <v>15</v>
      </c>
      <c r="B20" s="61"/>
      <c r="C20" s="61"/>
      <c r="D20" s="61"/>
      <c r="E20" s="62"/>
      <c r="F20" s="8" t="s">
        <v>16</v>
      </c>
      <c r="G20" s="7"/>
    </row>
    <row r="21" spans="1:7" ht="37.5" customHeight="1" x14ac:dyDescent="0.25">
      <c r="A21" s="5" t="s">
        <v>17</v>
      </c>
      <c r="B21" s="61" t="s">
        <v>81</v>
      </c>
      <c r="C21" s="61"/>
      <c r="D21" s="61"/>
      <c r="E21" s="62"/>
      <c r="F21" s="8" t="s">
        <v>18</v>
      </c>
      <c r="G21" s="46" t="s">
        <v>82</v>
      </c>
    </row>
    <row r="22" spans="1:7" x14ac:dyDescent="0.25">
      <c r="A22" s="5" t="s">
        <v>19</v>
      </c>
      <c r="B22" s="52" t="s">
        <v>79</v>
      </c>
      <c r="C22" s="52"/>
      <c r="D22" s="52"/>
      <c r="E22" s="66"/>
      <c r="F22" s="10"/>
      <c r="G22" s="11"/>
    </row>
    <row r="23" spans="1:7" ht="22.5" customHeight="1" x14ac:dyDescent="0.25">
      <c r="A23" s="67" t="s">
        <v>80</v>
      </c>
      <c r="B23" s="61"/>
      <c r="C23" s="61"/>
      <c r="D23" s="61"/>
      <c r="E23" s="68"/>
      <c r="F23" s="12"/>
      <c r="G23" s="12"/>
    </row>
    <row r="24" spans="1:7" x14ac:dyDescent="0.25">
      <c r="A24" s="67" t="s">
        <v>88</v>
      </c>
      <c r="B24" s="61"/>
      <c r="C24" s="61"/>
      <c r="D24" s="61"/>
      <c r="E24" s="68"/>
      <c r="F24" s="11"/>
      <c r="G24" s="11"/>
    </row>
    <row r="25" spans="1:7" x14ac:dyDescent="0.25">
      <c r="A25" s="5" t="s">
        <v>87</v>
      </c>
      <c r="B25" s="61"/>
      <c r="C25" s="61"/>
      <c r="D25" s="61"/>
      <c r="E25" s="62"/>
      <c r="F25" s="12"/>
      <c r="G25" s="12"/>
    </row>
    <row r="27" spans="1:7" ht="69.75" customHeight="1" x14ac:dyDescent="0.25">
      <c r="A27" s="56" t="s">
        <v>90</v>
      </c>
      <c r="B27" s="57"/>
      <c r="C27" s="57"/>
      <c r="D27" s="57"/>
      <c r="E27" s="57"/>
      <c r="F27" s="57"/>
      <c r="G27" s="57"/>
    </row>
    <row r="28" spans="1:7" ht="22.5" customHeight="1" x14ac:dyDescent="0.25">
      <c r="A28" s="13"/>
      <c r="B28" s="14"/>
      <c r="C28" s="13"/>
      <c r="D28" s="13"/>
      <c r="E28" s="58" t="s">
        <v>20</v>
      </c>
      <c r="F28" s="58"/>
      <c r="G28" s="13" t="s">
        <v>21</v>
      </c>
    </row>
    <row r="29" spans="1:7" ht="24.75" customHeight="1" x14ac:dyDescent="0.25">
      <c r="A29" s="59" t="s">
        <v>22</v>
      </c>
      <c r="B29" s="60" t="s">
        <v>23</v>
      </c>
      <c r="C29" s="60" t="s">
        <v>24</v>
      </c>
      <c r="D29" s="60" t="s">
        <v>25</v>
      </c>
      <c r="E29" s="60"/>
      <c r="F29" s="60"/>
      <c r="G29" s="60"/>
    </row>
    <row r="30" spans="1:7" ht="37.5" customHeight="1" x14ac:dyDescent="0.25">
      <c r="A30" s="59"/>
      <c r="B30" s="60"/>
      <c r="C30" s="60"/>
      <c r="D30" s="15" t="s">
        <v>26</v>
      </c>
      <c r="E30" s="15" t="s">
        <v>27</v>
      </c>
      <c r="F30" s="15" t="s">
        <v>28</v>
      </c>
      <c r="G30" s="15" t="s">
        <v>29</v>
      </c>
    </row>
    <row r="31" spans="1:7" ht="18" customHeight="1" x14ac:dyDescent="0.25">
      <c r="A31" s="4">
        <v>1</v>
      </c>
      <c r="B31" s="16">
        <v>2</v>
      </c>
      <c r="C31" s="16">
        <v>5</v>
      </c>
      <c r="D31" s="16">
        <v>6</v>
      </c>
      <c r="E31" s="16">
        <v>7</v>
      </c>
      <c r="F31" s="16">
        <v>8</v>
      </c>
      <c r="G31" s="16">
        <v>9</v>
      </c>
    </row>
    <row r="32" spans="1:7" ht="18" customHeight="1" x14ac:dyDescent="0.25">
      <c r="A32" s="52" t="s">
        <v>30</v>
      </c>
      <c r="B32" s="52"/>
      <c r="C32" s="52"/>
      <c r="D32" s="52"/>
      <c r="E32" s="52"/>
      <c r="F32" s="52"/>
      <c r="G32" s="53"/>
    </row>
    <row r="33" spans="1:7" s="17" customFormat="1" ht="20.100000000000001" customHeight="1" x14ac:dyDescent="0.25">
      <c r="A33" s="54" t="s">
        <v>31</v>
      </c>
      <c r="B33" s="54"/>
      <c r="C33" s="54"/>
      <c r="D33" s="54"/>
      <c r="E33" s="54"/>
      <c r="F33" s="54"/>
      <c r="G33" s="54"/>
    </row>
    <row r="34" spans="1:7" s="17" customFormat="1" ht="31.2" x14ac:dyDescent="0.25">
      <c r="A34" s="18" t="s">
        <v>32</v>
      </c>
      <c r="B34" s="19">
        <v>100</v>
      </c>
      <c r="C34" s="20">
        <f>SUM(D34:G34)</f>
        <v>8382</v>
      </c>
      <c r="D34" s="20">
        <v>2095.5</v>
      </c>
      <c r="E34" s="20">
        <v>2095.5</v>
      </c>
      <c r="F34" s="20">
        <v>2095.5</v>
      </c>
      <c r="G34" s="20">
        <v>2095.5</v>
      </c>
    </row>
    <row r="35" spans="1:7" s="17" customFormat="1" ht="17.399999999999999" x14ac:dyDescent="0.25">
      <c r="A35" s="18" t="s">
        <v>33</v>
      </c>
      <c r="B35" s="19">
        <v>110</v>
      </c>
      <c r="C35" s="20">
        <f>D35+E35+F35+G35</f>
        <v>5993.6</v>
      </c>
      <c r="D35" s="20">
        <v>1498.4</v>
      </c>
      <c r="E35" s="20">
        <v>1498.4</v>
      </c>
      <c r="F35" s="20">
        <v>1498.4</v>
      </c>
      <c r="G35" s="20">
        <v>1498.4</v>
      </c>
    </row>
    <row r="36" spans="1:7" s="17" customFormat="1" ht="19.5" customHeight="1" x14ac:dyDescent="0.25">
      <c r="A36" s="18" t="s">
        <v>34</v>
      </c>
      <c r="B36" s="21">
        <v>120</v>
      </c>
      <c r="C36" s="20">
        <f>SUM(D36:G36)</f>
        <v>0</v>
      </c>
      <c r="D36" s="20"/>
      <c r="E36" s="20"/>
      <c r="F36" s="20"/>
      <c r="G36" s="20"/>
    </row>
    <row r="37" spans="1:7" s="17" customFormat="1" ht="20.25" customHeight="1" x14ac:dyDescent="0.25">
      <c r="A37" s="18" t="s">
        <v>35</v>
      </c>
      <c r="B37" s="21">
        <v>130</v>
      </c>
      <c r="C37" s="20">
        <f>SUM(D37:G37)</f>
        <v>0</v>
      </c>
      <c r="D37" s="20"/>
      <c r="E37" s="20"/>
      <c r="F37" s="20"/>
      <c r="G37" s="20"/>
    </row>
    <row r="38" spans="1:7" ht="30.75" customHeight="1" x14ac:dyDescent="0.25">
      <c r="A38" s="47" t="s">
        <v>36</v>
      </c>
      <c r="B38" s="19">
        <v>140</v>
      </c>
      <c r="C38" s="20">
        <f>SUM(D38:G38)</f>
        <v>12679.771999999999</v>
      </c>
      <c r="D38" s="20">
        <f>SUM(D40:D44)</f>
        <v>3169.9679999999998</v>
      </c>
      <c r="E38" s="20">
        <f t="shared" ref="E38:G38" si="0">SUM(E40:E44)</f>
        <v>3169.9679999999998</v>
      </c>
      <c r="F38" s="20">
        <f t="shared" si="0"/>
        <v>3169.9679999999998</v>
      </c>
      <c r="G38" s="20">
        <f t="shared" si="0"/>
        <v>3169.8679999999999</v>
      </c>
    </row>
    <row r="39" spans="1:7" ht="18.75" customHeight="1" x14ac:dyDescent="0.25">
      <c r="A39" s="18" t="s">
        <v>37</v>
      </c>
      <c r="B39" s="19"/>
      <c r="C39" s="20"/>
      <c r="D39" s="23"/>
      <c r="E39" s="23"/>
      <c r="F39" s="23"/>
      <c r="G39" s="23"/>
    </row>
    <row r="40" spans="1:7" s="25" customFormat="1" ht="20.100000000000001" customHeight="1" x14ac:dyDescent="0.25">
      <c r="A40" s="18" t="s">
        <v>38</v>
      </c>
      <c r="B40" s="24">
        <v>141</v>
      </c>
      <c r="C40" s="23">
        <f>D40+E40+F40+G40</f>
        <v>7171.2</v>
      </c>
      <c r="D40" s="23">
        <v>1792.8</v>
      </c>
      <c r="E40" s="23">
        <v>1792.8</v>
      </c>
      <c r="F40" s="23">
        <v>1792.8</v>
      </c>
      <c r="G40" s="23">
        <v>1792.8</v>
      </c>
    </row>
    <row r="41" spans="1:7" s="25" customFormat="1" ht="20.100000000000001" customHeight="1" x14ac:dyDescent="0.25">
      <c r="A41" s="18" t="s">
        <v>39</v>
      </c>
      <c r="B41" s="24">
        <v>142</v>
      </c>
      <c r="C41" s="23">
        <f t="shared" ref="C41:C50" si="1">SUM(D41:G41)</f>
        <v>3897.6</v>
      </c>
      <c r="D41" s="23">
        <v>974.4</v>
      </c>
      <c r="E41" s="23">
        <v>974.4</v>
      </c>
      <c r="F41" s="23">
        <v>974.4</v>
      </c>
      <c r="G41" s="23">
        <v>974.4</v>
      </c>
    </row>
    <row r="42" spans="1:7" s="25" customFormat="1" ht="20.100000000000001" customHeight="1" x14ac:dyDescent="0.25">
      <c r="A42" s="18" t="s">
        <v>40</v>
      </c>
      <c r="B42" s="24">
        <v>143</v>
      </c>
      <c r="C42" s="23">
        <f t="shared" si="1"/>
        <v>857.47199999999998</v>
      </c>
      <c r="D42" s="23">
        <f>D41*22%</f>
        <v>214.36799999999999</v>
      </c>
      <c r="E42" s="23">
        <f t="shared" ref="E42:G42" si="2">E41*22%</f>
        <v>214.36799999999999</v>
      </c>
      <c r="F42" s="23">
        <f t="shared" si="2"/>
        <v>214.36799999999999</v>
      </c>
      <c r="G42" s="23">
        <f t="shared" si="2"/>
        <v>214.36799999999999</v>
      </c>
    </row>
    <row r="43" spans="1:7" s="25" customFormat="1" ht="20.100000000000001" customHeight="1" x14ac:dyDescent="0.25">
      <c r="A43" s="18" t="s">
        <v>41</v>
      </c>
      <c r="B43" s="24">
        <v>144</v>
      </c>
      <c r="C43" s="23">
        <f t="shared" si="1"/>
        <v>100</v>
      </c>
      <c r="D43" s="23">
        <v>25</v>
      </c>
      <c r="E43" s="23">
        <v>25</v>
      </c>
      <c r="F43" s="23">
        <v>25</v>
      </c>
      <c r="G43" s="23">
        <v>25</v>
      </c>
    </row>
    <row r="44" spans="1:7" s="25" customFormat="1" ht="20.25" customHeight="1" x14ac:dyDescent="0.25">
      <c r="A44" s="18" t="s">
        <v>42</v>
      </c>
      <c r="B44" s="24">
        <v>145</v>
      </c>
      <c r="C44" s="23">
        <f t="shared" si="1"/>
        <v>653.5</v>
      </c>
      <c r="D44" s="23">
        <v>163.4</v>
      </c>
      <c r="E44" s="23">
        <v>163.4</v>
      </c>
      <c r="F44" s="23">
        <v>163.4</v>
      </c>
      <c r="G44" s="23">
        <v>163.30000000000001</v>
      </c>
    </row>
    <row r="45" spans="1:7" ht="24.75" customHeight="1" x14ac:dyDescent="0.25">
      <c r="A45" s="47" t="s">
        <v>43</v>
      </c>
      <c r="B45" s="19">
        <v>150</v>
      </c>
      <c r="C45" s="20">
        <f>C46+C47+C48+C50</f>
        <v>1695.7939999999999</v>
      </c>
      <c r="D45" s="20">
        <f t="shared" ref="D45:G45" si="3">D46+D47+D48+D50</f>
        <v>423.91800000000001</v>
      </c>
      <c r="E45" s="20">
        <f t="shared" si="3"/>
        <v>423.91800000000001</v>
      </c>
      <c r="F45" s="20">
        <f t="shared" si="3"/>
        <v>423.91800000000001</v>
      </c>
      <c r="G45" s="20">
        <f t="shared" si="3"/>
        <v>424.04</v>
      </c>
    </row>
    <row r="46" spans="1:7" ht="20.100000000000001" customHeight="1" x14ac:dyDescent="0.25">
      <c r="A46" s="18" t="s">
        <v>38</v>
      </c>
      <c r="B46" s="21">
        <v>151</v>
      </c>
      <c r="C46" s="23">
        <f t="shared" si="1"/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ht="20.100000000000001" customHeight="1" x14ac:dyDescent="0.25">
      <c r="A47" s="18" t="s">
        <v>39</v>
      </c>
      <c r="B47" s="21">
        <v>152</v>
      </c>
      <c r="C47" s="23">
        <f>D47+E47+F47+G47</f>
        <v>1377.6999999999998</v>
      </c>
      <c r="D47" s="23">
        <v>344.4</v>
      </c>
      <c r="E47" s="23">
        <v>344.4</v>
      </c>
      <c r="F47" s="23">
        <v>344.4</v>
      </c>
      <c r="G47" s="23">
        <v>344.5</v>
      </c>
    </row>
    <row r="48" spans="1:7" ht="20.100000000000001" customHeight="1" x14ac:dyDescent="0.25">
      <c r="A48" s="18" t="s">
        <v>40</v>
      </c>
      <c r="B48" s="21">
        <v>153</v>
      </c>
      <c r="C48" s="23">
        <f t="shared" si="1"/>
        <v>303.09399999999999</v>
      </c>
      <c r="D48" s="23">
        <f>D47*0.22</f>
        <v>75.768000000000001</v>
      </c>
      <c r="E48" s="23">
        <f t="shared" ref="E48:G48" si="4">E47*0.22</f>
        <v>75.768000000000001</v>
      </c>
      <c r="F48" s="23">
        <f t="shared" si="4"/>
        <v>75.768000000000001</v>
      </c>
      <c r="G48" s="23">
        <f t="shared" si="4"/>
        <v>75.790000000000006</v>
      </c>
    </row>
    <row r="49" spans="1:9" s="25" customFormat="1" ht="20.100000000000001" customHeight="1" x14ac:dyDescent="0.25">
      <c r="A49" s="18" t="s">
        <v>41</v>
      </c>
      <c r="B49" s="21">
        <v>154</v>
      </c>
      <c r="C49" s="23">
        <f t="shared" si="1"/>
        <v>0</v>
      </c>
      <c r="D49" s="23"/>
      <c r="E49" s="23"/>
      <c r="F49" s="23"/>
      <c r="G49" s="23"/>
      <c r="I49" s="26"/>
    </row>
    <row r="50" spans="1:9" s="25" customFormat="1" ht="20.100000000000001" customHeight="1" x14ac:dyDescent="0.25">
      <c r="A50" s="18" t="s">
        <v>42</v>
      </c>
      <c r="B50" s="21">
        <v>155</v>
      </c>
      <c r="C50" s="23">
        <f t="shared" si="1"/>
        <v>15</v>
      </c>
      <c r="D50" s="49">
        <v>3.75</v>
      </c>
      <c r="E50" s="49">
        <v>3.75</v>
      </c>
      <c r="F50" s="49">
        <v>3.75</v>
      </c>
      <c r="G50" s="49">
        <v>3.75</v>
      </c>
    </row>
    <row r="51" spans="1:9" s="25" customFormat="1" ht="20.100000000000001" customHeight="1" x14ac:dyDescent="0.25">
      <c r="A51" s="55" t="s">
        <v>44</v>
      </c>
      <c r="B51" s="52"/>
      <c r="C51" s="52"/>
      <c r="D51" s="52"/>
      <c r="E51" s="52"/>
      <c r="F51" s="52"/>
      <c r="G51" s="53"/>
    </row>
    <row r="52" spans="1:9" s="25" customFormat="1" ht="20.100000000000001" customHeight="1" x14ac:dyDescent="0.25">
      <c r="A52" s="18" t="s">
        <v>38</v>
      </c>
      <c r="B52" s="7">
        <v>200</v>
      </c>
      <c r="C52" s="23">
        <f>D52+E52+F52+G52</f>
        <v>7171.2</v>
      </c>
      <c r="D52" s="23">
        <f t="shared" ref="D52:G54" si="5">D40+D46</f>
        <v>1792.8</v>
      </c>
      <c r="E52" s="23">
        <f t="shared" si="5"/>
        <v>1792.8</v>
      </c>
      <c r="F52" s="23">
        <f t="shared" si="5"/>
        <v>1792.8</v>
      </c>
      <c r="G52" s="23">
        <f t="shared" si="5"/>
        <v>1792.8</v>
      </c>
    </row>
    <row r="53" spans="1:9" s="25" customFormat="1" ht="20.100000000000001" customHeight="1" x14ac:dyDescent="0.25">
      <c r="A53" s="18" t="s">
        <v>39</v>
      </c>
      <c r="B53" s="7">
        <v>210</v>
      </c>
      <c r="C53" s="23">
        <f t="shared" ref="C53:C57" si="6">SUM(D53:G53)</f>
        <v>5275.2999999999993</v>
      </c>
      <c r="D53" s="23">
        <f t="shared" si="5"/>
        <v>1318.8</v>
      </c>
      <c r="E53" s="23">
        <f t="shared" si="5"/>
        <v>1318.8</v>
      </c>
      <c r="F53" s="23">
        <f t="shared" si="5"/>
        <v>1318.8</v>
      </c>
      <c r="G53" s="23">
        <f t="shared" si="5"/>
        <v>1318.9</v>
      </c>
    </row>
    <row r="54" spans="1:9" s="25" customFormat="1" ht="20.100000000000001" customHeight="1" x14ac:dyDescent="0.25">
      <c r="A54" s="18" t="s">
        <v>40</v>
      </c>
      <c r="B54" s="7">
        <v>220</v>
      </c>
      <c r="C54" s="23">
        <f t="shared" si="6"/>
        <v>1160.5659999999998</v>
      </c>
      <c r="D54" s="23">
        <f t="shared" si="5"/>
        <v>290.13599999999997</v>
      </c>
      <c r="E54" s="23">
        <f t="shared" si="5"/>
        <v>290.13599999999997</v>
      </c>
      <c r="F54" s="23">
        <f t="shared" si="5"/>
        <v>290.13599999999997</v>
      </c>
      <c r="G54" s="23">
        <f t="shared" si="5"/>
        <v>290.15800000000002</v>
      </c>
    </row>
    <row r="55" spans="1:9" s="25" customFormat="1" ht="20.100000000000001" customHeight="1" x14ac:dyDescent="0.25">
      <c r="A55" s="18" t="s">
        <v>41</v>
      </c>
      <c r="B55" s="7">
        <v>230</v>
      </c>
      <c r="C55" s="23">
        <f t="shared" si="6"/>
        <v>100</v>
      </c>
      <c r="D55" s="49">
        <f>D43</f>
        <v>25</v>
      </c>
      <c r="E55" s="49">
        <f>E43</f>
        <v>25</v>
      </c>
      <c r="F55" s="49">
        <f>F43</f>
        <v>25</v>
      </c>
      <c r="G55" s="49">
        <f>G43</f>
        <v>25</v>
      </c>
    </row>
    <row r="56" spans="1:9" s="25" customFormat="1" ht="20.100000000000001" customHeight="1" x14ac:dyDescent="0.25">
      <c r="A56" s="18" t="s">
        <v>45</v>
      </c>
      <c r="B56" s="7">
        <v>240</v>
      </c>
      <c r="C56" s="23">
        <f t="shared" si="6"/>
        <v>668.5</v>
      </c>
      <c r="D56" s="23">
        <f t="shared" ref="D56:G56" si="7">D44+D50</f>
        <v>167.15</v>
      </c>
      <c r="E56" s="23">
        <f t="shared" si="7"/>
        <v>167.15</v>
      </c>
      <c r="F56" s="23">
        <f t="shared" si="7"/>
        <v>167.15</v>
      </c>
      <c r="G56" s="23">
        <f t="shared" si="7"/>
        <v>167.05</v>
      </c>
    </row>
    <row r="57" spans="1:9" s="25" customFormat="1" ht="20.100000000000001" customHeight="1" x14ac:dyDescent="0.25">
      <c r="A57" s="18" t="s">
        <v>46</v>
      </c>
      <c r="B57" s="7">
        <v>250</v>
      </c>
      <c r="C57" s="23">
        <f t="shared" si="6"/>
        <v>14375.565999999999</v>
      </c>
      <c r="D57" s="23">
        <f>SUM(D52:D56)</f>
        <v>3593.886</v>
      </c>
      <c r="E57" s="23">
        <f>SUM(E52:E56)</f>
        <v>3593.886</v>
      </c>
      <c r="F57" s="23">
        <f>SUM(F52:F56)</f>
        <v>3593.886</v>
      </c>
      <c r="G57" s="23">
        <f>SUM(G52:G56)</f>
        <v>3593.9079999999999</v>
      </c>
    </row>
    <row r="58" spans="1:9" s="25" customFormat="1" ht="19.5" customHeight="1" x14ac:dyDescent="0.25">
      <c r="A58" s="55" t="s">
        <v>47</v>
      </c>
      <c r="B58" s="52"/>
      <c r="C58" s="52"/>
      <c r="D58" s="52"/>
      <c r="E58" s="52"/>
      <c r="F58" s="52"/>
      <c r="G58" s="53"/>
    </row>
    <row r="59" spans="1:9" s="25" customFormat="1" ht="23.25" customHeight="1" x14ac:dyDescent="0.25">
      <c r="A59" s="18" t="s">
        <v>48</v>
      </c>
      <c r="B59" s="7">
        <v>300</v>
      </c>
      <c r="C59" s="20">
        <f t="shared" ref="C59:C67" si="8">SUM(D59:G59)</f>
        <v>0</v>
      </c>
      <c r="D59" s="27">
        <f>D60</f>
        <v>0</v>
      </c>
      <c r="E59" s="27">
        <f>E60</f>
        <v>0</v>
      </c>
      <c r="F59" s="27">
        <v>0</v>
      </c>
      <c r="G59" s="27">
        <f>G60</f>
        <v>0</v>
      </c>
    </row>
    <row r="60" spans="1:9" s="25" customFormat="1" ht="30.75" customHeight="1" x14ac:dyDescent="0.25">
      <c r="A60" s="18" t="s">
        <v>49</v>
      </c>
      <c r="B60" s="28">
        <v>301</v>
      </c>
      <c r="C60" s="23">
        <f t="shared" si="8"/>
        <v>0</v>
      </c>
      <c r="D60" s="27"/>
      <c r="E60" s="27"/>
      <c r="F60" s="23"/>
      <c r="G60" s="23"/>
    </row>
    <row r="61" spans="1:9" s="25" customFormat="1" ht="29.25" customHeight="1" x14ac:dyDescent="0.25">
      <c r="A61" s="22" t="s">
        <v>50</v>
      </c>
      <c r="B61" s="29">
        <v>400</v>
      </c>
      <c r="C61" s="20">
        <f t="shared" si="8"/>
        <v>0</v>
      </c>
      <c r="D61" s="20">
        <f>SUM(D62:D67)</f>
        <v>0</v>
      </c>
      <c r="E61" s="20">
        <f>SUM(E62:E67)</f>
        <v>0</v>
      </c>
      <c r="F61" s="20">
        <f>SUM(F62:F67)</f>
        <v>0</v>
      </c>
      <c r="G61" s="20">
        <f>SUM(G62:G67)</f>
        <v>0</v>
      </c>
    </row>
    <row r="62" spans="1:9" s="25" customFormat="1" ht="20.100000000000001" customHeight="1" x14ac:dyDescent="0.25">
      <c r="A62" s="18" t="s">
        <v>51</v>
      </c>
      <c r="B62" s="30">
        <v>410</v>
      </c>
      <c r="C62" s="23">
        <f t="shared" si="8"/>
        <v>0</v>
      </c>
      <c r="D62" s="23"/>
      <c r="E62" s="23"/>
      <c r="F62" s="23"/>
      <c r="G62" s="23"/>
    </row>
    <row r="63" spans="1:9" s="25" customFormat="1" ht="20.100000000000001" customHeight="1" x14ac:dyDescent="0.25">
      <c r="A63" s="18" t="s">
        <v>52</v>
      </c>
      <c r="B63" s="31">
        <v>420</v>
      </c>
      <c r="C63" s="23">
        <f t="shared" si="8"/>
        <v>0</v>
      </c>
      <c r="D63" s="23"/>
      <c r="E63" s="23"/>
      <c r="F63" s="23"/>
      <c r="G63" s="23"/>
    </row>
    <row r="64" spans="1:9" s="25" customFormat="1" ht="30.75" customHeight="1" x14ac:dyDescent="0.25">
      <c r="A64" s="18" t="s">
        <v>53</v>
      </c>
      <c r="B64" s="30">
        <v>430</v>
      </c>
      <c r="C64" s="23">
        <f t="shared" si="8"/>
        <v>0</v>
      </c>
      <c r="D64" s="23"/>
      <c r="E64" s="23"/>
      <c r="F64" s="23"/>
      <c r="G64" s="23"/>
    </row>
    <row r="65" spans="1:7" s="25" customFormat="1" ht="28.5" customHeight="1" x14ac:dyDescent="0.25">
      <c r="A65" s="18" t="s">
        <v>54</v>
      </c>
      <c r="B65" s="31">
        <v>440</v>
      </c>
      <c r="C65" s="23">
        <f t="shared" si="8"/>
        <v>0</v>
      </c>
      <c r="D65" s="23"/>
      <c r="E65" s="23"/>
      <c r="F65" s="23"/>
      <c r="G65" s="23"/>
    </row>
    <row r="66" spans="1:7" s="25" customFormat="1" ht="30.75" customHeight="1" x14ac:dyDescent="0.25">
      <c r="A66" s="18" t="s">
        <v>55</v>
      </c>
      <c r="B66" s="30">
        <v>450</v>
      </c>
      <c r="C66" s="23">
        <f t="shared" si="8"/>
        <v>0</v>
      </c>
      <c r="D66" s="23"/>
      <c r="E66" s="23"/>
      <c r="F66" s="23"/>
      <c r="G66" s="23"/>
    </row>
    <row r="67" spans="1:7" s="25" customFormat="1" ht="20.100000000000001" customHeight="1" x14ac:dyDescent="0.25">
      <c r="A67" s="18" t="s">
        <v>56</v>
      </c>
      <c r="B67" s="32">
        <v>460</v>
      </c>
      <c r="C67" s="23">
        <f t="shared" si="8"/>
        <v>0</v>
      </c>
      <c r="D67" s="23"/>
      <c r="E67" s="23"/>
      <c r="F67" s="23"/>
      <c r="G67" s="23"/>
    </row>
    <row r="68" spans="1:7" s="25" customFormat="1" ht="20.100000000000001" customHeight="1" x14ac:dyDescent="0.25">
      <c r="A68" s="55" t="s">
        <v>57</v>
      </c>
      <c r="B68" s="52"/>
      <c r="C68" s="52"/>
      <c r="D68" s="52"/>
      <c r="E68" s="52"/>
      <c r="F68" s="52"/>
      <c r="G68" s="53"/>
    </row>
    <row r="69" spans="1:7" s="25" customFormat="1" ht="33.75" customHeight="1" x14ac:dyDescent="0.25">
      <c r="A69" s="18" t="s">
        <v>58</v>
      </c>
      <c r="B69" s="33">
        <v>500</v>
      </c>
      <c r="C69" s="23">
        <f t="shared" ref="C69:C81" si="9">SUM(D69:G69)</f>
        <v>0</v>
      </c>
      <c r="D69" s="23">
        <f>SUM(D70:D73)</f>
        <v>0</v>
      </c>
      <c r="E69" s="23">
        <f>SUM(E70:E73)</f>
        <v>0</v>
      </c>
      <c r="F69" s="23">
        <f>SUM(F70:F73)</f>
        <v>0</v>
      </c>
      <c r="G69" s="23">
        <f>SUM(G70:G73)</f>
        <v>0</v>
      </c>
    </row>
    <row r="70" spans="1:7" s="25" customFormat="1" ht="20.100000000000001" customHeight="1" x14ac:dyDescent="0.25">
      <c r="A70" s="34" t="s">
        <v>59</v>
      </c>
      <c r="B70" s="32">
        <v>501</v>
      </c>
      <c r="C70" s="23">
        <f t="shared" si="9"/>
        <v>0</v>
      </c>
      <c r="D70" s="23"/>
      <c r="E70" s="23"/>
      <c r="F70" s="23"/>
      <c r="G70" s="23"/>
    </row>
    <row r="71" spans="1:7" s="25" customFormat="1" ht="20.100000000000001" customHeight="1" x14ac:dyDescent="0.25">
      <c r="A71" s="34" t="s">
        <v>60</v>
      </c>
      <c r="B71" s="32">
        <v>502</v>
      </c>
      <c r="C71" s="23">
        <f t="shared" si="9"/>
        <v>0</v>
      </c>
      <c r="D71" s="23"/>
      <c r="E71" s="23"/>
      <c r="F71" s="23"/>
      <c r="G71" s="23"/>
    </row>
    <row r="72" spans="1:7" s="25" customFormat="1" ht="20.100000000000001" customHeight="1" x14ac:dyDescent="0.25">
      <c r="A72" s="34" t="s">
        <v>61</v>
      </c>
      <c r="B72" s="32">
        <v>503</v>
      </c>
      <c r="C72" s="23">
        <f t="shared" si="9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18" t="s">
        <v>62</v>
      </c>
      <c r="B73" s="33">
        <v>510</v>
      </c>
      <c r="C73" s="23">
        <f t="shared" si="9"/>
        <v>0</v>
      </c>
      <c r="D73" s="23"/>
      <c r="E73" s="23"/>
      <c r="F73" s="23"/>
      <c r="G73" s="23"/>
    </row>
    <row r="74" spans="1:7" s="25" customFormat="1" ht="33.75" customHeight="1" x14ac:dyDescent="0.25">
      <c r="A74" s="18" t="s">
        <v>63</v>
      </c>
      <c r="B74" s="33">
        <v>520</v>
      </c>
      <c r="C74" s="23">
        <f t="shared" si="9"/>
        <v>0</v>
      </c>
      <c r="D74" s="23">
        <f>SUM(D75:D78)</f>
        <v>0</v>
      </c>
      <c r="E74" s="23">
        <f>SUM(E75:E78)</f>
        <v>0</v>
      </c>
      <c r="F74" s="23">
        <f>SUM(F75:F78)</f>
        <v>0</v>
      </c>
      <c r="G74" s="23">
        <f>SUM(G75:G78)</f>
        <v>0</v>
      </c>
    </row>
    <row r="75" spans="1:7" s="25" customFormat="1" ht="15.75" customHeight="1" x14ac:dyDescent="0.25">
      <c r="A75" s="34" t="s">
        <v>59</v>
      </c>
      <c r="B75" s="32">
        <v>521</v>
      </c>
      <c r="C75" s="23">
        <f t="shared" si="9"/>
        <v>0</v>
      </c>
      <c r="D75" s="23"/>
      <c r="E75" s="23"/>
      <c r="F75" s="23"/>
      <c r="G75" s="23"/>
    </row>
    <row r="76" spans="1:7" s="25" customFormat="1" ht="12" customHeight="1" x14ac:dyDescent="0.25">
      <c r="A76" s="34" t="s">
        <v>60</v>
      </c>
      <c r="B76" s="32">
        <v>522</v>
      </c>
      <c r="C76" s="23">
        <f t="shared" si="9"/>
        <v>0</v>
      </c>
      <c r="D76" s="23"/>
      <c r="E76" s="23"/>
      <c r="F76" s="23"/>
      <c r="G76" s="23"/>
    </row>
    <row r="77" spans="1:7" s="25" customFormat="1" ht="16.5" customHeight="1" x14ac:dyDescent="0.25">
      <c r="A77" s="34" t="s">
        <v>61</v>
      </c>
      <c r="B77" s="32">
        <v>523</v>
      </c>
      <c r="C77" s="23">
        <f t="shared" si="9"/>
        <v>0</v>
      </c>
      <c r="D77" s="23"/>
      <c r="E77" s="23"/>
      <c r="F77" s="23"/>
      <c r="G77" s="23"/>
    </row>
    <row r="78" spans="1:7" s="25" customFormat="1" ht="20.100000000000001" customHeight="1" x14ac:dyDescent="0.25">
      <c r="A78" s="18" t="s">
        <v>64</v>
      </c>
      <c r="B78" s="33">
        <v>530</v>
      </c>
      <c r="C78" s="23">
        <f t="shared" si="9"/>
        <v>0</v>
      </c>
      <c r="D78" s="23"/>
      <c r="E78" s="23"/>
      <c r="F78" s="23"/>
      <c r="G78" s="23"/>
    </row>
    <row r="79" spans="1:7" ht="20.100000000000001" customHeight="1" x14ac:dyDescent="0.25">
      <c r="A79" s="22" t="s">
        <v>65</v>
      </c>
      <c r="B79" s="35">
        <v>600</v>
      </c>
      <c r="C79" s="20">
        <f t="shared" si="9"/>
        <v>14375.6</v>
      </c>
      <c r="D79" s="20">
        <f>D34+D35+D36+D37+D59+D69</f>
        <v>3593.9</v>
      </c>
      <c r="E79" s="20">
        <f>E34+E35+E36+E37+E59+E69</f>
        <v>3593.9</v>
      </c>
      <c r="F79" s="20">
        <f>F34+F35+F36+F37+F59+F69</f>
        <v>3593.9</v>
      </c>
      <c r="G79" s="20">
        <f>G34+G35+G36+G37+G59+G69</f>
        <v>3593.9</v>
      </c>
    </row>
    <row r="80" spans="1:7" ht="20.100000000000001" customHeight="1" x14ac:dyDescent="0.25">
      <c r="A80" s="22" t="s">
        <v>66</v>
      </c>
      <c r="B80" s="35">
        <v>700</v>
      </c>
      <c r="C80" s="20">
        <f t="shared" si="9"/>
        <v>14375.565999999999</v>
      </c>
      <c r="D80" s="20">
        <f>D57+D61+D74</f>
        <v>3593.886</v>
      </c>
      <c r="E80" s="20">
        <f>E57+E61+E74</f>
        <v>3593.886</v>
      </c>
      <c r="F80" s="20">
        <f>F57+F61+F74</f>
        <v>3593.886</v>
      </c>
      <c r="G80" s="20">
        <f>G57+G61+G74</f>
        <v>3593.9079999999999</v>
      </c>
    </row>
    <row r="81" spans="1:7" ht="19.5" customHeight="1" x14ac:dyDescent="0.25">
      <c r="A81" s="18" t="s">
        <v>67</v>
      </c>
      <c r="B81" s="19">
        <v>750</v>
      </c>
      <c r="C81" s="23">
        <f t="shared" si="9"/>
        <v>3.4000000000560249E-2</v>
      </c>
      <c r="D81" s="23">
        <f>D79-D80</f>
        <v>1.4000000000123691E-2</v>
      </c>
      <c r="E81" s="23">
        <f>E79-E80</f>
        <v>1.4000000000123691E-2</v>
      </c>
      <c r="F81" s="23">
        <f>F79-F80</f>
        <v>1.4000000000123691E-2</v>
      </c>
      <c r="G81" s="23">
        <f>G79-G80</f>
        <v>-7.9999999998108251E-3</v>
      </c>
    </row>
    <row r="82" spans="1:7" ht="19.5" customHeight="1" x14ac:dyDescent="0.25">
      <c r="A82" s="55" t="s">
        <v>77</v>
      </c>
      <c r="B82" s="52"/>
      <c r="C82" s="23"/>
      <c r="D82" s="36" t="s">
        <v>68</v>
      </c>
      <c r="E82" s="36" t="s">
        <v>69</v>
      </c>
      <c r="F82" s="36" t="s">
        <v>70</v>
      </c>
      <c r="G82" s="36" t="s">
        <v>71</v>
      </c>
    </row>
    <row r="83" spans="1:7" ht="19.5" customHeight="1" x14ac:dyDescent="0.25">
      <c r="A83" s="18" t="s">
        <v>72</v>
      </c>
      <c r="B83" s="19">
        <v>800</v>
      </c>
      <c r="C83" s="23">
        <v>48</v>
      </c>
      <c r="D83" s="27">
        <v>48</v>
      </c>
      <c r="E83" s="27">
        <v>48</v>
      </c>
      <c r="F83" s="27">
        <v>48</v>
      </c>
      <c r="G83" s="27">
        <v>48</v>
      </c>
    </row>
    <row r="84" spans="1:7" ht="19.5" customHeight="1" x14ac:dyDescent="0.25">
      <c r="A84" s="18" t="s">
        <v>73</v>
      </c>
      <c r="B84" s="19">
        <v>810</v>
      </c>
      <c r="C84" s="23"/>
      <c r="D84" s="23"/>
      <c r="E84" s="23"/>
      <c r="F84" s="23"/>
      <c r="G84" s="23"/>
    </row>
    <row r="85" spans="1:7" ht="15.75" customHeight="1" x14ac:dyDescent="0.25">
      <c r="A85" s="18" t="s">
        <v>74</v>
      </c>
      <c r="B85" s="19">
        <v>820</v>
      </c>
      <c r="C85" s="23"/>
      <c r="D85" s="27"/>
      <c r="E85" s="27"/>
      <c r="F85" s="27"/>
      <c r="G85" s="27"/>
    </row>
    <row r="86" spans="1:7" ht="31.5" customHeight="1" x14ac:dyDescent="0.25">
      <c r="A86" s="18" t="s">
        <v>75</v>
      </c>
      <c r="B86" s="19">
        <v>830</v>
      </c>
      <c r="C86" s="23"/>
      <c r="D86" s="27"/>
      <c r="E86" s="27"/>
      <c r="F86" s="27"/>
      <c r="G86" s="27"/>
    </row>
    <row r="87" spans="1:7" ht="16.5" customHeight="1" x14ac:dyDescent="0.25">
      <c r="A87" s="37"/>
      <c r="C87" s="38"/>
      <c r="D87" s="38"/>
      <c r="E87" s="38"/>
      <c r="F87" s="38"/>
      <c r="G87" s="38"/>
    </row>
    <row r="88" spans="1:7" ht="27" customHeight="1" x14ac:dyDescent="0.25">
      <c r="A88" s="45" t="s">
        <v>86</v>
      </c>
      <c r="B88" s="39"/>
      <c r="C88" s="40"/>
      <c r="D88" s="41"/>
      <c r="E88" s="50" t="s">
        <v>87</v>
      </c>
      <c r="F88" s="50"/>
      <c r="G88" s="50"/>
    </row>
    <row r="89" spans="1:7" s="25" customFormat="1" ht="20.100000000000001" customHeight="1" x14ac:dyDescent="0.25">
      <c r="A89" s="42" t="s">
        <v>76</v>
      </c>
      <c r="B89" s="2"/>
      <c r="C89" s="42"/>
      <c r="D89" s="43"/>
      <c r="E89" s="51" t="s">
        <v>78</v>
      </c>
      <c r="F89" s="51"/>
      <c r="G89" s="51"/>
    </row>
    <row r="90" spans="1:7" ht="20.100000000000001" customHeight="1" x14ac:dyDescent="0.25">
      <c r="A90" s="37"/>
      <c r="C90" s="38"/>
      <c r="D90" s="38"/>
      <c r="E90" s="38"/>
      <c r="F90" s="38"/>
      <c r="G90" s="38"/>
    </row>
    <row r="91" spans="1:7" x14ac:dyDescent="0.25">
      <c r="A91" s="37"/>
      <c r="C91" s="38"/>
      <c r="D91" s="38"/>
      <c r="E91" s="38"/>
      <c r="F91" s="38"/>
      <c r="G91" s="38"/>
    </row>
    <row r="92" spans="1:7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44"/>
    </row>
    <row r="132" spans="1:7" x14ac:dyDescent="0.25">
      <c r="A132" s="44"/>
    </row>
    <row r="133" spans="1:7" x14ac:dyDescent="0.25">
      <c r="A133" s="44"/>
    </row>
    <row r="134" spans="1:7" x14ac:dyDescent="0.25">
      <c r="A134" s="44"/>
    </row>
    <row r="135" spans="1:7" x14ac:dyDescent="0.25">
      <c r="A135" s="44"/>
    </row>
    <row r="136" spans="1:7" x14ac:dyDescent="0.25">
      <c r="A136" s="44"/>
    </row>
    <row r="137" spans="1:7" x14ac:dyDescent="0.25">
      <c r="A137" s="44"/>
    </row>
    <row r="138" spans="1:7" x14ac:dyDescent="0.25">
      <c r="A138" s="44"/>
    </row>
    <row r="139" spans="1:7" x14ac:dyDescent="0.25">
      <c r="A139" s="44"/>
    </row>
    <row r="140" spans="1:7" x14ac:dyDescent="0.25">
      <c r="A140" s="44"/>
    </row>
    <row r="141" spans="1:7" x14ac:dyDescent="0.25">
      <c r="A141" s="44"/>
    </row>
    <row r="142" spans="1:7" x14ac:dyDescent="0.25">
      <c r="A142" s="44"/>
    </row>
    <row r="143" spans="1:7" x14ac:dyDescent="0.25">
      <c r="A143" s="44"/>
    </row>
    <row r="144" spans="1:7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</sheetData>
  <mergeCells count="33">
    <mergeCell ref="E1:G1"/>
    <mergeCell ref="F13:G13"/>
    <mergeCell ref="D2:G2"/>
    <mergeCell ref="E4:G4"/>
    <mergeCell ref="E5:G5"/>
    <mergeCell ref="E6:G6"/>
    <mergeCell ref="E3:G3"/>
    <mergeCell ref="B25:E25"/>
    <mergeCell ref="B15:C15"/>
    <mergeCell ref="F15:G15"/>
    <mergeCell ref="B16:E16"/>
    <mergeCell ref="B17:E17"/>
    <mergeCell ref="B18:E18"/>
    <mergeCell ref="B19:E19"/>
    <mergeCell ref="B20:E20"/>
    <mergeCell ref="B21:E21"/>
    <mergeCell ref="B22:E22"/>
    <mergeCell ref="A23:E23"/>
    <mergeCell ref="A24:E24"/>
    <mergeCell ref="A27:G27"/>
    <mergeCell ref="E28:F28"/>
    <mergeCell ref="A29:A30"/>
    <mergeCell ref="B29:B30"/>
    <mergeCell ref="C29:C30"/>
    <mergeCell ref="D29:G29"/>
    <mergeCell ref="E88:G88"/>
    <mergeCell ref="E89:G89"/>
    <mergeCell ref="A32:G32"/>
    <mergeCell ref="A33:G33"/>
    <mergeCell ref="A51:G51"/>
    <mergeCell ref="A58:G58"/>
    <mergeCell ref="A68:G68"/>
    <mergeCell ref="A82:B82"/>
  </mergeCells>
  <pageMargins left="0.59055118110236227" right="0.39370078740157483" top="0.31496062992125984" bottom="0.47244094488188981" header="0.39370078740157483" footer="0.31496062992125984"/>
  <pageSetup paperSize="9" scale="75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(2025)</vt:lpstr>
      <vt:lpstr>'I. Фін план (2025)'!Заголовки_для_печати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2024-12-23T15:09:35Z</cp:lastPrinted>
  <dcterms:created xsi:type="dcterms:W3CDTF">2019-11-29T06:39:23Z</dcterms:created>
  <dcterms:modified xsi:type="dcterms:W3CDTF">2024-12-23T15:09:46Z</dcterms:modified>
</cp:coreProperties>
</file>