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8" yWindow="-108" windowWidth="23256" windowHeight="12456"/>
  </bookViews>
  <sheets>
    <sheet name="ЗВІТ" sheetId="1" r:id="rId1"/>
    <sheet name="Лист1" sheetId="3" r:id="rId2"/>
  </sheets>
  <definedNames>
    <definedName name="_xlnm.Print_Titles" localSheetId="0">ЗВІТ!$3:$4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 l="1"/>
  <c r="H39" i="1" l="1"/>
  <c r="H41" i="1"/>
  <c r="H43" i="1"/>
  <c r="H33" i="1"/>
  <c r="H34" i="1"/>
  <c r="H35" i="1"/>
  <c r="H36" i="1"/>
  <c r="H37" i="1"/>
  <c r="H32" i="1"/>
  <c r="H27" i="1"/>
  <c r="H28" i="1"/>
  <c r="H29" i="1"/>
  <c r="H30" i="1"/>
  <c r="H26" i="1"/>
  <c r="H24" i="1" l="1"/>
  <c r="H18" i="1"/>
  <c r="H17" i="1"/>
  <c r="H16" i="1"/>
  <c r="H14" i="1"/>
  <c r="H13" i="1"/>
  <c r="G19" i="1"/>
  <c r="H19" i="1" s="1"/>
  <c r="G11" i="1"/>
  <c r="F42" i="1" l="1"/>
  <c r="G42" i="1"/>
  <c r="H42" i="1" s="1"/>
  <c r="G40" i="1"/>
  <c r="F40" i="1"/>
  <c r="H40" i="1" s="1"/>
  <c r="F38" i="1"/>
  <c r="F31" i="1"/>
  <c r="G7" i="1" l="1"/>
  <c r="F7" i="1"/>
  <c r="H7" i="1" l="1"/>
  <c r="H11" i="1"/>
  <c r="H9" i="1"/>
  <c r="H5" i="1"/>
  <c r="G44" i="1" l="1"/>
  <c r="G38" i="1"/>
  <c r="H38" i="1" s="1"/>
  <c r="G31" i="1"/>
  <c r="H31" i="1" s="1"/>
  <c r="G21" i="1"/>
  <c r="G48" i="1" l="1"/>
  <c r="F21" i="1"/>
  <c r="F44" i="1"/>
  <c r="H44" i="1" s="1"/>
  <c r="F48" i="1" l="1"/>
  <c r="H21" i="1"/>
  <c r="H48" i="1" s="1"/>
</calcChain>
</file>

<file path=xl/sharedStrings.xml><?xml version="1.0" encoding="utf-8"?>
<sst xmlns="http://schemas.openxmlformats.org/spreadsheetml/2006/main" count="143" uniqueCount="70">
  <si>
    <t>2021 - 2023</t>
  </si>
  <si>
    <t>умов медичних працівників</t>
  </si>
  <si>
    <t>Усього за напрямом</t>
  </si>
  <si>
    <t>бюджет Ананьївської міської ради</t>
  </si>
  <si>
    <t>Назва напряму діяльності (пріоритетні завдання)</t>
  </si>
  <si>
    <t>Зміст заходів Програми з виконання завдання</t>
  </si>
  <si>
    <t>Відповідальні за виконання</t>
  </si>
  <si>
    <t>Строк виконання</t>
  </si>
  <si>
    <t>Джерела фінансування</t>
  </si>
  <si>
    <t>2021-2023</t>
  </si>
  <si>
    <t>Усього за Програмою</t>
  </si>
  <si>
    <t>Планові обсяги</t>
  </si>
  <si>
    <t>Фактичні обсяги</t>
  </si>
  <si>
    <t>Відхилення</t>
  </si>
  <si>
    <t>Стан виконання заходів</t>
  </si>
  <si>
    <t>Своєчасна та  в повному обсязі оплата викоританих енергоносіїв та комунальних послуг забезпечила стале фунціонування структурних підрозділів Центру</t>
  </si>
  <si>
    <t>Придбання  житла для лікарів</t>
  </si>
  <si>
    <t xml:space="preserve">Ананьївська міська рада, КНП«Ананьївська багатопрофільна міська лікарня Ананьївської міської ради» 
</t>
  </si>
  <si>
    <t>Житло не було придбане</t>
  </si>
  <si>
    <t>1. Поліпшення житлово-побутових 
умов медичних працівників</t>
  </si>
  <si>
    <t xml:space="preserve">2. Покращення матеріально-технічного забезпечення КНП«Ананьївська багатопрофільна міська лікарня Ананьївської міської ради» </t>
  </si>
  <si>
    <t xml:space="preserve">Ананьївська міська рада, КНП«Ананьївська багатопрофільна міська лікарня Ананьївської міської ради» </t>
  </si>
  <si>
    <t>Комунальні послуги: оплата рахунків за спожиту електроенергію, газ, теплопостачання, водопостачання, придбання дров та вугілля.</t>
  </si>
  <si>
    <t>Своєчасна та  в повному обсязі оплата використаних енергоносіїв та комунальних послуг забезпечила стале фунціонування лікарні</t>
  </si>
  <si>
    <t>Паливно-мастильні матеріали</t>
  </si>
  <si>
    <t xml:space="preserve"> Ззабезпечена безперебійна  робота закладу в умовах блекауту</t>
  </si>
  <si>
    <t>Запасні частини, автошини</t>
  </si>
  <si>
    <t>Капітальний ремонт інфекційного відділення</t>
  </si>
  <si>
    <t>Капітальний ремонт харчоблоку</t>
  </si>
  <si>
    <t>Оснащення стаціонарних відділень меблями та постільною білизною</t>
  </si>
  <si>
    <t>Придбання автотранспорту</t>
  </si>
  <si>
    <t>Придбання медикаментів та перев’язувальних матеріалів для стаціонарного лікування хворих</t>
  </si>
  <si>
    <t>Надані населенню безкоштовні та якісні медичні послуги вторинної медичної допомоги в стаціонарних умовах закладу</t>
  </si>
  <si>
    <t xml:space="preserve">3. Придбання обладнання згідно табелю оснащення </t>
  </si>
  <si>
    <t xml:space="preserve">Терапевтичне відділення :
Пульсоксиметри
</t>
  </si>
  <si>
    <t xml:space="preserve">Придбання обладнання для поліклінічного відділення :
 дерматоскоп, мамо граф, комп’ютерний томограф, бактерицидна лампа закритого типу, гастроскопи, колоноскопи
</t>
  </si>
  <si>
    <t xml:space="preserve">Хірургічне відділення:
Ендоскопічна стійка
</t>
  </si>
  <si>
    <t xml:space="preserve">Приймальне відділення:
біохімічний аналізатор, апаратура ШВЛ , дефібрілятор, монітор стеження, УЗД апарат з кардіологічним обстеженням, цифровий рентген.апарат
</t>
  </si>
  <si>
    <t>Придбання комп’ютерів, програмне забезпечення та їх обслуговування</t>
  </si>
  <si>
    <t xml:space="preserve">Придбання функціональних ліжок для відділень </t>
  </si>
  <si>
    <t>4. Соціальна допомога льготним та матеріально -незахищеним верствам населення району</t>
  </si>
  <si>
    <t>Реабілітація онкохворих</t>
  </si>
  <si>
    <t>Надання послуг пільгового зубопротезування згідно ст.ст.12,13 Закон України «Про статус ветеранів війни, гарантії їх соціального захисту», ст. 34 Закону України «Про основні заходи соціального захисту ветеранів праці та інших громадян похилого віку в Україні»</t>
  </si>
  <si>
    <t>Забезпечення безоплатного і пільгового відпуску медикаментів хворих на нецукровий діабет</t>
  </si>
  <si>
    <t>Надання медичної допомоги та догляд за дітьми позбавлених батьківського піклування до оформлення в будинок малюків та надання мед.допомоги безхатченкам на термін до оформлення документів в будинки престарілих або інвалідів</t>
  </si>
  <si>
    <t xml:space="preserve">Стоматологія
лікування незахищених верст населення 
</t>
  </si>
  <si>
    <t>Створення відділення для надання паліативної медичної допомоги</t>
  </si>
  <si>
    <t>5. Імунопрофілактика</t>
  </si>
  <si>
    <t>Надання допомоги при укусах тварин хворих та потенціально хворих на сказ</t>
  </si>
  <si>
    <t>6. Забезпечення медичними кадрами</t>
  </si>
  <si>
    <t>Надання оренди житла  лікарям (гінекологам)</t>
  </si>
  <si>
    <t>Директор</t>
  </si>
  <si>
    <t>Анатолій КОЙЧЕВ</t>
  </si>
  <si>
    <t>7. Поліпшення житлово-побутових умов медичних працівників</t>
  </si>
  <si>
    <t>Виготовлення проектно-кошторисної документації на проведення пожарної сигналізації та установки</t>
  </si>
  <si>
    <t>Ремонт не проводився</t>
  </si>
  <si>
    <t>Заміни автозапчастин не було</t>
  </si>
  <si>
    <t>Оснащення не проводилось</t>
  </si>
  <si>
    <t>Автотранспорт не придбано</t>
  </si>
  <si>
    <t>Обладнання не придбалось</t>
  </si>
  <si>
    <t>-</t>
  </si>
  <si>
    <t>Надана оренда житла лікарям для покращення та забезпечення медичними кадрами</t>
  </si>
  <si>
    <t xml:space="preserve">                             Звіт про виконання  міської цільової Програми розвитку вторинної медичної допомоги та підтримки КНП «Ананьївська  багатопрофільна міська лікарня                                              Ананьївської міської ради" на 2021 - 2023 роки</t>
  </si>
  <si>
    <t>Хворі не зверталися на допомогу</t>
  </si>
  <si>
    <t>Охорона приміщення</t>
  </si>
  <si>
    <t xml:space="preserve">Забезпечення закладу сигналізацією </t>
  </si>
  <si>
    <t>бюджет Ананьївської міської територільної  ради</t>
  </si>
  <si>
    <t>бюджет Ананьївської міської територільної  громади</t>
  </si>
  <si>
    <t>бюджет Ананьївської міської територіальної громади</t>
  </si>
  <si>
    <r>
      <rPr>
        <b/>
        <sz val="7"/>
        <rFont val="Arial"/>
        <family val="2"/>
        <charset val="204"/>
      </rPr>
      <t xml:space="preserve"> ЗАТВЕРДЖЕНО       </t>
    </r>
    <r>
      <rPr>
        <sz val="7"/>
        <rFont val="Arial"/>
        <family val="2"/>
      </rPr>
      <t xml:space="preserve">                                                                       рішення  Ананьївської міської ради                                                                  від  19 січня 2024 року № 1029-VІІІ</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</si>
</sst>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0"/>
      <color rgb="FF000000"/>
      <name val="Times New Roman"/>
      <charset val="204"/>
    </font>
    <font>
      <b/>
      <sz val="10"/>
      <name val="Times New Roman"/>
    </font>
    <font>
      <sz val="7"/>
      <name val="Arial"/>
      <family val="2"/>
    </font>
    <font>
      <b/>
      <sz val="10"/>
      <name val="Times New Roman"/>
      <family val="1"/>
    </font>
    <font>
      <sz val="9"/>
      <color rgb="FF000000"/>
      <name val="Times New Roman"/>
      <family val="1"/>
      <charset val="204"/>
    </font>
    <font>
      <sz val="10"/>
      <color rgb="FF000000"/>
      <name val="Times New Roman"/>
      <family val="1"/>
      <charset val="204"/>
    </font>
    <font>
      <b/>
      <sz val="9"/>
      <color rgb="FF000000"/>
      <name val="Times New Roman"/>
      <family val="1"/>
      <charset val="204"/>
    </font>
    <font>
      <b/>
      <sz val="9"/>
      <name val="Times New Roman"/>
      <family val="1"/>
      <charset val="204"/>
    </font>
    <font>
      <sz val="9"/>
      <name val="Times New Roman"/>
      <family val="1"/>
      <charset val="204"/>
    </font>
    <font>
      <b/>
      <sz val="12"/>
      <color rgb="FF000000"/>
      <name val="Times New Roman"/>
      <family val="1"/>
      <charset val="204"/>
    </font>
    <font>
      <b/>
      <sz val="7"/>
      <name val="Arial"/>
      <family val="2"/>
      <charset val="204"/>
    </font>
    <font>
      <sz val="7"/>
      <name val="Arial"/>
      <family val="2"/>
      <charset val="204"/>
    </font>
  </fonts>
  <fills count="2">
    <fill>
      <patternFill patternType="none"/>
    </fill>
    <fill>
      <patternFill patternType="gray125"/>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right style="thin">
        <color indexed="64"/>
      </right>
      <top/>
      <bottom style="thin">
        <color indexed="64"/>
      </bottom>
      <diagonal/>
    </border>
    <border>
      <left/>
      <right/>
      <top/>
      <bottom style="thin">
        <color indexed="64"/>
      </bottom>
      <diagonal/>
    </border>
    <border>
      <left/>
      <right/>
      <top style="thin">
        <color rgb="FF000000"/>
      </top>
      <bottom/>
      <diagonal/>
    </border>
    <border>
      <left/>
      <right/>
      <top style="thin">
        <color indexed="64"/>
      </top>
      <bottom/>
      <diagonal/>
    </border>
    <border>
      <left style="thin">
        <color indexed="64"/>
      </left>
      <right/>
      <top/>
      <bottom style="thin">
        <color indexed="64"/>
      </bottom>
      <diagonal/>
    </border>
    <border>
      <left style="thin">
        <color rgb="FF000000"/>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3">
    <xf numFmtId="0" fontId="0" fillId="0" borderId="0" xfId="0" applyAlignment="1">
      <alignment horizontal="left" vertical="top"/>
    </xf>
    <xf numFmtId="0" fontId="0" fillId="0" borderId="0" xfId="0" applyAlignment="1">
      <alignment horizontal="lef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horizontal="left" vertical="top" wrapText="1"/>
    </xf>
    <xf numFmtId="164" fontId="6" fillId="0" borderId="3" xfId="0" applyNumberFormat="1" applyFont="1" applyBorder="1" applyAlignment="1">
      <alignment horizontal="center" vertical="top" wrapText="1"/>
    </xf>
    <xf numFmtId="0" fontId="6" fillId="0" borderId="0" xfId="0" applyFont="1" applyAlignment="1">
      <alignment horizontal="left" vertical="top"/>
    </xf>
    <xf numFmtId="0" fontId="7" fillId="0" borderId="12" xfId="0" applyFont="1" applyBorder="1" applyAlignment="1">
      <alignment horizontal="left" vertical="top" wrapText="1" indent="8"/>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164" fontId="4" fillId="0" borderId="14" xfId="0" applyNumberFormat="1" applyFont="1" applyBorder="1" applyAlignment="1">
      <alignment horizontal="left" vertical="top" wrapText="1"/>
    </xf>
    <xf numFmtId="0" fontId="4" fillId="0" borderId="0" xfId="0" applyFont="1" applyAlignment="1">
      <alignment horizontal="left" vertical="top"/>
    </xf>
    <xf numFmtId="0" fontId="6" fillId="0" borderId="14" xfId="0" applyFont="1" applyBorder="1" applyAlignment="1">
      <alignment horizontal="center" vertical="center" wrapText="1"/>
    </xf>
    <xf numFmtId="0" fontId="5" fillId="0" borderId="0" xfId="0" applyFont="1" applyAlignment="1">
      <alignment horizontal="left" vertical="top"/>
    </xf>
    <xf numFmtId="164" fontId="7" fillId="0" borderId="2" xfId="0" applyNumberFormat="1" applyFont="1" applyBorder="1" applyAlignment="1">
      <alignment horizontal="center" vertical="top" wrapText="1"/>
    </xf>
    <xf numFmtId="0" fontId="4" fillId="0" borderId="14" xfId="0" applyFont="1" applyBorder="1" applyAlignment="1">
      <alignment horizontal="left" vertical="top" wrapText="1"/>
    </xf>
    <xf numFmtId="165" fontId="6" fillId="0" borderId="14" xfId="0" applyNumberFormat="1" applyFont="1" applyBorder="1" applyAlignment="1">
      <alignment horizontal="center" vertical="top" wrapText="1"/>
    </xf>
    <xf numFmtId="0" fontId="8" fillId="0" borderId="29" xfId="0" applyFont="1" applyBorder="1" applyAlignment="1">
      <alignment vertical="top" wrapText="1"/>
    </xf>
    <xf numFmtId="0" fontId="4" fillId="0" borderId="28" xfId="0" applyFont="1" applyBorder="1" applyAlignment="1">
      <alignment vertical="top" wrapText="1"/>
    </xf>
    <xf numFmtId="0" fontId="4" fillId="0" borderId="0" xfId="0" applyFont="1" applyAlignment="1">
      <alignment vertical="top" wrapText="1"/>
    </xf>
    <xf numFmtId="0" fontId="4" fillId="0" borderId="14" xfId="0" applyFont="1" applyBorder="1" applyAlignment="1">
      <alignment vertical="top"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0" fontId="0" fillId="0" borderId="0" xfId="0" applyAlignment="1">
      <alignment horizontal="center" vertical="center"/>
    </xf>
    <xf numFmtId="0" fontId="8" fillId="0" borderId="14" xfId="0" applyFont="1" applyBorder="1" applyAlignment="1">
      <alignment horizontal="center" vertical="center" wrapText="1"/>
    </xf>
    <xf numFmtId="164" fontId="7" fillId="0" borderId="14" xfId="0"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165" fontId="6" fillId="0" borderId="14" xfId="0" applyNumberFormat="1" applyFont="1" applyBorder="1" applyAlignment="1">
      <alignment vertical="top"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165" fontId="7" fillId="0" borderId="14" xfId="0" applyNumberFormat="1" applyFont="1" applyBorder="1" applyAlignment="1">
      <alignment vertical="top" wrapText="1"/>
    </xf>
    <xf numFmtId="0" fontId="6" fillId="0" borderId="26" xfId="0" applyFont="1" applyBorder="1" applyAlignment="1">
      <alignment horizontal="center" vertical="center" wrapText="1"/>
    </xf>
    <xf numFmtId="165" fontId="6" fillId="0" borderId="14"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165" fontId="8" fillId="0" borderId="14" xfId="0" applyNumberFormat="1" applyFont="1" applyBorder="1" applyAlignment="1">
      <alignment horizontal="center" vertical="center" wrapText="1"/>
    </xf>
    <xf numFmtId="0" fontId="9" fillId="0" borderId="0" xfId="0" applyFont="1" applyAlignment="1">
      <alignment horizontal="left" vertical="top"/>
    </xf>
    <xf numFmtId="165" fontId="0" fillId="0" borderId="0" xfId="0" applyNumberFormat="1" applyAlignment="1">
      <alignment horizontal="left" vertical="top" wrapText="1"/>
    </xf>
    <xf numFmtId="165" fontId="8"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top" wrapText="1"/>
    </xf>
    <xf numFmtId="165" fontId="6" fillId="0" borderId="3" xfId="0" applyNumberFormat="1" applyFont="1" applyBorder="1" applyAlignment="1">
      <alignment horizontal="center" vertical="top" wrapText="1"/>
    </xf>
    <xf numFmtId="165" fontId="4" fillId="0" borderId="14" xfId="0" applyNumberFormat="1" applyFont="1" applyBorder="1" applyAlignment="1">
      <alignment horizontal="left" vertical="top" wrapText="1"/>
    </xf>
    <xf numFmtId="165" fontId="4" fillId="0" borderId="0" xfId="0" applyNumberFormat="1" applyFont="1" applyAlignment="1">
      <alignment horizontal="left" vertical="top"/>
    </xf>
    <xf numFmtId="165" fontId="0" fillId="0" borderId="0" xfId="0" applyNumberFormat="1" applyAlignment="1">
      <alignment horizontal="left" vertical="top"/>
    </xf>
    <xf numFmtId="165" fontId="4" fillId="0" borderId="14" xfId="0" applyNumberFormat="1" applyFont="1" applyBorder="1" applyAlignment="1">
      <alignment horizontal="center" vertical="center" wrapText="1"/>
    </xf>
    <xf numFmtId="164" fontId="0" fillId="0" borderId="0" xfId="0" applyNumberFormat="1" applyAlignment="1">
      <alignment horizontal="left" vertical="top"/>
    </xf>
    <xf numFmtId="0" fontId="11" fillId="0" borderId="0" xfId="0" applyFont="1" applyAlignment="1">
      <alignment horizontal="left" vertical="top" wrapText="1" indent="3"/>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11" xfId="0" applyFont="1" applyBorder="1" applyAlignment="1">
      <alignment horizontal="center" vertical="top" wrapText="1"/>
    </xf>
    <xf numFmtId="0" fontId="8" fillId="0" borderId="0" xfId="0" applyFont="1" applyAlignment="1">
      <alignment horizontal="center" vertical="top"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4" xfId="0" applyBorder="1" applyAlignment="1">
      <alignment horizontal="center" vertical="center" wrapText="1"/>
    </xf>
    <xf numFmtId="0" fontId="4" fillId="0" borderId="18" xfId="0" applyFont="1"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8"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32" xfId="0" applyFont="1" applyBorder="1" applyAlignment="1">
      <alignment horizontal="center" vertical="center" wrapText="1"/>
    </xf>
    <xf numFmtId="0" fontId="7" fillId="0" borderId="11" xfId="0" applyFont="1" applyBorder="1" applyAlignment="1">
      <alignment horizontal="left" vertical="top" wrapText="1" indent="8"/>
    </xf>
    <xf numFmtId="0" fontId="7" fillId="0" borderId="12" xfId="0" applyFont="1" applyBorder="1" applyAlignment="1">
      <alignment horizontal="left" vertical="top" wrapText="1" indent="8"/>
    </xf>
    <xf numFmtId="0" fontId="4" fillId="0" borderId="11" xfId="0" applyFont="1" applyBorder="1" applyAlignment="1">
      <alignment horizontal="left" vertical="top" wrapText="1" indent="8"/>
    </xf>
    <xf numFmtId="0" fontId="4" fillId="0" borderId="12" xfId="0" applyFont="1" applyBorder="1" applyAlignment="1">
      <alignment horizontal="left" vertical="top" wrapText="1" indent="8"/>
    </xf>
    <xf numFmtId="0" fontId="7" fillId="0" borderId="7" xfId="0" applyFont="1" applyBorder="1" applyAlignment="1">
      <alignment horizontal="left" vertical="top" wrapText="1" indent="6"/>
    </xf>
    <xf numFmtId="0" fontId="7" fillId="0" borderId="8" xfId="0" applyFont="1" applyBorder="1" applyAlignment="1">
      <alignment horizontal="left" vertical="top" wrapText="1" indent="6"/>
    </xf>
    <xf numFmtId="0" fontId="7" fillId="0" borderId="9" xfId="0" applyFont="1" applyBorder="1" applyAlignment="1">
      <alignment horizontal="left" vertical="top" wrapText="1" indent="5"/>
    </xf>
    <xf numFmtId="0" fontId="7" fillId="0" borderId="1" xfId="0" applyFont="1" applyBorder="1" applyAlignment="1">
      <alignment horizontal="left" vertical="top" wrapText="1" indent="5"/>
    </xf>
    <xf numFmtId="0" fontId="7" fillId="0" borderId="5" xfId="0" applyFont="1" applyBorder="1" applyAlignment="1">
      <alignment horizontal="left" vertical="top" wrapText="1" indent="6"/>
    </xf>
    <xf numFmtId="0" fontId="7" fillId="0" borderId="6" xfId="0" applyFont="1" applyBorder="1" applyAlignment="1">
      <alignment horizontal="left" vertical="top" wrapText="1" indent="6"/>
    </xf>
    <xf numFmtId="0" fontId="8" fillId="0" borderId="31" xfId="0" applyFont="1" applyBorder="1" applyAlignment="1">
      <alignment horizontal="center" vertical="top" wrapText="1"/>
    </xf>
    <xf numFmtId="0" fontId="8" fillId="0" borderId="29" xfId="0" applyFont="1" applyBorder="1" applyAlignment="1">
      <alignment horizontal="center" vertical="top" wrapText="1"/>
    </xf>
    <xf numFmtId="0" fontId="8" fillId="0" borderId="26" xfId="0" applyFont="1" applyBorder="1" applyAlignment="1">
      <alignment horizontal="center" vertical="top" wrapText="1"/>
    </xf>
    <xf numFmtId="0" fontId="7"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8" fillId="0" borderId="24" xfId="0" applyFont="1" applyBorder="1" applyAlignment="1">
      <alignment horizontal="center" vertical="center" wrapText="1"/>
    </xf>
    <xf numFmtId="164" fontId="8" fillId="0" borderId="14" xfId="0" applyNumberFormat="1" applyFont="1" applyBorder="1" applyAlignment="1">
      <alignment horizontal="center" vertical="center" wrapText="1"/>
    </xf>
    <xf numFmtId="0" fontId="8" fillId="0" borderId="11" xfId="0" applyFont="1" applyBorder="1" applyAlignment="1">
      <alignment horizontal="center" vertical="center" wrapText="1"/>
    </xf>
    <xf numFmtId="164" fontId="8" fillId="0" borderId="32" xfId="0" applyNumberFormat="1" applyFont="1" applyBorder="1" applyAlignment="1">
      <alignment horizontal="center" vertical="center" wrapText="1"/>
    </xf>
    <xf numFmtId="0" fontId="0" fillId="0" borderId="33" xfId="0" applyBorder="1" applyAlignment="1">
      <alignment horizontal="center" vertical="center" wrapText="1"/>
    </xf>
    <xf numFmtId="165" fontId="6" fillId="0" borderId="14" xfId="0" applyNumberFormat="1" applyFont="1" applyBorder="1" applyAlignment="1">
      <alignment horizontal="center" vertical="top"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3"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center" vertical="top" wrapText="1"/>
    </xf>
    <xf numFmtId="0" fontId="0" fillId="0" borderId="9" xfId="0" applyBorder="1" applyAlignment="1">
      <alignment horizontal="left" vertical="top" wrapText="1"/>
    </xf>
    <xf numFmtId="165" fontId="7" fillId="0" borderId="7" xfId="0" applyNumberFormat="1" applyFont="1" applyBorder="1" applyAlignment="1">
      <alignment horizontal="center" vertical="top" wrapText="1"/>
    </xf>
    <xf numFmtId="165" fontId="0" fillId="0" borderId="9" xfId="0" applyNumberFormat="1" applyBorder="1" applyAlignment="1">
      <alignment horizontal="left" vertical="top" wrapText="1"/>
    </xf>
    <xf numFmtId="0" fontId="7" fillId="0" borderId="20" xfId="0" applyFont="1" applyBorder="1" applyAlignment="1">
      <alignment horizontal="center" vertical="top" wrapText="1"/>
    </xf>
    <xf numFmtId="0" fontId="0" fillId="0" borderId="22" xfId="0" applyBorder="1" applyAlignment="1">
      <alignment horizontal="left" vertical="top" wrapText="1"/>
    </xf>
    <xf numFmtId="0" fontId="7" fillId="0" borderId="27" xfId="0" applyFont="1" applyBorder="1" applyAlignment="1">
      <alignment horizontal="left" vertical="center"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1" xfId="0" applyFont="1" applyBorder="1" applyAlignment="1">
      <alignment horizontal="center" vertical="top"/>
    </xf>
    <xf numFmtId="0" fontId="4" fillId="0" borderId="10" xfId="0" applyFont="1" applyBorder="1" applyAlignment="1">
      <alignment horizontal="center" vertical="top"/>
    </xf>
    <xf numFmtId="0" fontId="7"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8" fillId="0" borderId="14" xfId="0" applyNumberFormat="1" applyFont="1" applyBorder="1" applyAlignment="1">
      <alignment horizontal="center" vertical="center" wrapText="1"/>
    </xf>
    <xf numFmtId="164" fontId="7" fillId="0" borderId="14" xfId="0" applyNumberFormat="1" applyFont="1" applyBorder="1" applyAlignment="1">
      <alignment horizontal="center" vertical="center" wrapText="1"/>
    </xf>
    <xf numFmtId="164" fontId="6" fillId="0" borderId="14" xfId="0" applyNumberFormat="1" applyFont="1" applyBorder="1" applyAlignment="1">
      <alignment horizontal="center" vertical="top" wrapText="1"/>
    </xf>
    <xf numFmtId="165" fontId="8" fillId="0" borderId="32" xfId="0" applyNumberFormat="1" applyFont="1" applyBorder="1" applyAlignment="1">
      <alignment horizontal="center" vertical="center" wrapText="1"/>
    </xf>
    <xf numFmtId="165" fontId="8" fillId="0" borderId="14" xfId="0" applyNumberFormat="1" applyFont="1" applyBorder="1" applyAlignment="1">
      <alignment vertical="top" wrapText="1"/>
    </xf>
    <xf numFmtId="0" fontId="0" fillId="0" borderId="14" xfId="0" applyBorder="1" applyAlignment="1">
      <alignment horizontal="left" vertical="top" wrapText="1"/>
    </xf>
    <xf numFmtId="165" fontId="4" fillId="0" borderId="32"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0" fontId="0" fillId="0" borderId="6" xfId="0" applyBorder="1" applyAlignment="1">
      <alignment horizontal="center" vertical="center" wrapText="1"/>
    </xf>
    <xf numFmtId="164" fontId="8" fillId="0" borderId="9" xfId="0" applyNumberFormat="1" applyFont="1" applyBorder="1" applyAlignment="1">
      <alignment horizontal="right" vertical="top" wrapText="1"/>
    </xf>
    <xf numFmtId="165" fontId="4" fillId="0" borderId="14" xfId="0" applyNumberFormat="1" applyFont="1" applyBorder="1" applyAlignment="1">
      <alignment horizontal="center" vertical="top" wrapText="1"/>
    </xf>
    <xf numFmtId="0" fontId="4" fillId="0" borderId="14" xfId="0" applyFont="1" applyBorder="1" applyAlignment="1">
      <alignment horizontal="left" vertical="top" wrapText="1"/>
    </xf>
    <xf numFmtId="165" fontId="4" fillId="0" borderId="14" xfId="0" applyNumberFormat="1" applyFont="1" applyBorder="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3"/>
  <sheetViews>
    <sheetView tabSelected="1" zoomScale="85" zoomScaleNormal="85" workbookViewId="0">
      <selection activeCell="M3" sqref="M3"/>
    </sheetView>
  </sheetViews>
  <sheetFormatPr defaultRowHeight="13.2" x14ac:dyDescent="0.25"/>
  <cols>
    <col min="1" max="1" width="17.77734375" customWidth="1"/>
    <col min="2" max="2" width="26" customWidth="1"/>
    <col min="3" max="3" width="18.33203125" customWidth="1"/>
    <col min="4" max="4" width="9.33203125" customWidth="1"/>
    <col min="5" max="5" width="14" customWidth="1"/>
    <col min="6" max="6" width="9.33203125" customWidth="1"/>
    <col min="7" max="7" width="9.33203125" style="48" customWidth="1"/>
    <col min="8" max="8" width="9.33203125" customWidth="1"/>
    <col min="9" max="9" width="9.44140625" customWidth="1"/>
    <col min="10" max="10" width="42.77734375" customWidth="1"/>
  </cols>
  <sheetData>
    <row r="1" spans="1:10" ht="34.200000000000003" customHeight="1" x14ac:dyDescent="0.25">
      <c r="A1" s="1"/>
      <c r="B1" s="1"/>
      <c r="C1" s="1"/>
      <c r="D1" s="1"/>
      <c r="E1" s="1"/>
      <c r="F1" s="1"/>
      <c r="G1" s="42"/>
      <c r="H1" s="1"/>
      <c r="I1" s="1"/>
      <c r="J1" s="51" t="s">
        <v>69</v>
      </c>
    </row>
    <row r="2" spans="1:10" ht="53.4" customHeight="1" x14ac:dyDescent="0.25">
      <c r="A2" s="104" t="s">
        <v>62</v>
      </c>
      <c r="B2" s="105"/>
      <c r="C2" s="105"/>
      <c r="D2" s="105"/>
      <c r="E2" s="105"/>
      <c r="F2" s="105"/>
      <c r="G2" s="105"/>
      <c r="H2" s="105"/>
      <c r="I2" s="105"/>
      <c r="J2" s="105"/>
    </row>
    <row r="3" spans="1:10" ht="24.75" customHeight="1" x14ac:dyDescent="0.25">
      <c r="A3" s="106" t="s">
        <v>4</v>
      </c>
      <c r="B3" s="106" t="s">
        <v>5</v>
      </c>
      <c r="C3" s="108" t="s">
        <v>6</v>
      </c>
      <c r="D3" s="110" t="s">
        <v>7</v>
      </c>
      <c r="E3" s="106" t="s">
        <v>8</v>
      </c>
      <c r="F3" s="112" t="s">
        <v>11</v>
      </c>
      <c r="G3" s="114" t="s">
        <v>12</v>
      </c>
      <c r="H3" s="116" t="s">
        <v>13</v>
      </c>
      <c r="I3" s="118" t="s">
        <v>14</v>
      </c>
      <c r="J3" s="119"/>
    </row>
    <row r="4" spans="1:10" ht="31.95" customHeight="1" x14ac:dyDescent="0.25">
      <c r="A4" s="107"/>
      <c r="B4" s="107"/>
      <c r="C4" s="109"/>
      <c r="D4" s="111"/>
      <c r="E4" s="107"/>
      <c r="F4" s="113"/>
      <c r="G4" s="115">
        <v>2021</v>
      </c>
      <c r="H4" s="117">
        <v>2022</v>
      </c>
      <c r="I4" s="120"/>
      <c r="J4" s="121"/>
    </row>
    <row r="5" spans="1:10" s="29" customFormat="1" ht="69" customHeight="1" x14ac:dyDescent="0.25">
      <c r="A5" s="25" t="s">
        <v>19</v>
      </c>
      <c r="B5" s="26" t="s">
        <v>16</v>
      </c>
      <c r="C5" s="26" t="s">
        <v>17</v>
      </c>
      <c r="D5" s="25" t="s">
        <v>9</v>
      </c>
      <c r="E5" s="26" t="s">
        <v>67</v>
      </c>
      <c r="F5" s="27">
        <v>1500</v>
      </c>
      <c r="G5" s="43">
        <v>0</v>
      </c>
      <c r="H5" s="28">
        <f>F5-G5</f>
        <v>1500</v>
      </c>
      <c r="I5" s="137" t="s">
        <v>18</v>
      </c>
      <c r="J5" s="138"/>
    </row>
    <row r="6" spans="1:10" ht="9" hidden="1" customHeight="1" x14ac:dyDescent="0.25">
      <c r="A6" s="112" t="s">
        <v>2</v>
      </c>
      <c r="B6" s="122"/>
      <c r="C6" s="2"/>
      <c r="D6" s="3"/>
      <c r="E6" s="4"/>
      <c r="F6" s="15"/>
      <c r="G6" s="44"/>
      <c r="H6" s="15"/>
      <c r="I6" s="15"/>
      <c r="J6" s="4"/>
    </row>
    <row r="7" spans="1:10" ht="19.95" customHeight="1" x14ac:dyDescent="0.25">
      <c r="A7" s="123"/>
      <c r="B7" s="124"/>
      <c r="C7" s="125" t="s">
        <v>68</v>
      </c>
      <c r="D7" s="126"/>
      <c r="E7" s="127"/>
      <c r="F7" s="15">
        <f>F5</f>
        <v>1500</v>
      </c>
      <c r="G7" s="44">
        <f t="shared" ref="G7" si="0">G5</f>
        <v>0</v>
      </c>
      <c r="H7" s="15">
        <f>F7-G7</f>
        <v>1500</v>
      </c>
      <c r="I7" s="139"/>
      <c r="J7" s="121"/>
    </row>
    <row r="8" spans="1:10" ht="37.200000000000003" hidden="1" customHeight="1" x14ac:dyDescent="0.25">
      <c r="A8" s="7" t="s">
        <v>1</v>
      </c>
      <c r="B8" s="8"/>
      <c r="C8" s="9"/>
      <c r="D8" s="10"/>
      <c r="E8" s="5"/>
      <c r="F8" s="6"/>
      <c r="G8" s="45"/>
      <c r="H8" s="6"/>
      <c r="I8" s="6"/>
      <c r="J8" s="5"/>
    </row>
    <row r="9" spans="1:10" ht="38.25" customHeight="1" x14ac:dyDescent="0.25">
      <c r="A9" s="54" t="s">
        <v>20</v>
      </c>
      <c r="B9" s="74" t="s">
        <v>22</v>
      </c>
      <c r="C9" s="58" t="s">
        <v>21</v>
      </c>
      <c r="D9" s="62" t="s">
        <v>0</v>
      </c>
      <c r="E9" s="67" t="s">
        <v>67</v>
      </c>
      <c r="F9" s="131">
        <v>8223.6</v>
      </c>
      <c r="G9" s="130">
        <v>9278.7000000000007</v>
      </c>
      <c r="H9" s="99">
        <f>F9-G9</f>
        <v>-1055.1000000000004</v>
      </c>
      <c r="I9" s="99" t="s">
        <v>23</v>
      </c>
      <c r="J9" s="70"/>
    </row>
    <row r="10" spans="1:10" ht="22.8" customHeight="1" x14ac:dyDescent="0.25">
      <c r="A10" s="55"/>
      <c r="B10" s="75"/>
      <c r="C10" s="59"/>
      <c r="D10" s="63"/>
      <c r="E10" s="68"/>
      <c r="F10" s="131"/>
      <c r="G10" s="130"/>
      <c r="H10" s="99"/>
      <c r="I10" s="99"/>
      <c r="J10" s="70"/>
    </row>
    <row r="11" spans="1:10" ht="28.2" customHeight="1" x14ac:dyDescent="0.25">
      <c r="A11" s="55"/>
      <c r="B11" s="74" t="s">
        <v>24</v>
      </c>
      <c r="C11" s="59"/>
      <c r="D11" s="62" t="s">
        <v>0</v>
      </c>
      <c r="E11" s="67" t="s">
        <v>68</v>
      </c>
      <c r="F11" s="131">
        <v>456.8</v>
      </c>
      <c r="G11" s="130">
        <f>59.94+79.8+149.96</f>
        <v>289.70000000000005</v>
      </c>
      <c r="H11" s="99">
        <f>F11-G11</f>
        <v>167.09999999999997</v>
      </c>
      <c r="I11" s="99" t="s">
        <v>25</v>
      </c>
      <c r="J11" s="70"/>
    </row>
    <row r="12" spans="1:10" ht="13.8" customHeight="1" x14ac:dyDescent="0.25">
      <c r="A12" s="55"/>
      <c r="B12" s="75"/>
      <c r="C12" s="59"/>
      <c r="D12" s="64"/>
      <c r="E12" s="100"/>
      <c r="F12" s="131"/>
      <c r="G12" s="130"/>
      <c r="H12" s="99"/>
      <c r="I12" s="99"/>
      <c r="J12" s="70"/>
    </row>
    <row r="13" spans="1:10" ht="40.799999999999997" customHeight="1" x14ac:dyDescent="0.25">
      <c r="A13" s="55"/>
      <c r="B13" s="24" t="s">
        <v>26</v>
      </c>
      <c r="C13" s="60"/>
      <c r="D13" s="13" t="s">
        <v>9</v>
      </c>
      <c r="E13" s="30" t="s">
        <v>67</v>
      </c>
      <c r="F13" s="31">
        <v>119.1</v>
      </c>
      <c r="G13" s="40">
        <v>0</v>
      </c>
      <c r="H13" s="32">
        <f t="shared" ref="H13:H19" si="1">F13-G13</f>
        <v>119.1</v>
      </c>
      <c r="I13" s="101" t="s">
        <v>56</v>
      </c>
      <c r="J13" s="102"/>
    </row>
    <row r="14" spans="1:10" ht="40.799999999999997" customHeight="1" x14ac:dyDescent="0.25">
      <c r="A14" s="55"/>
      <c r="B14" s="24" t="s">
        <v>27</v>
      </c>
      <c r="C14" s="60"/>
      <c r="D14" s="13" t="s">
        <v>9</v>
      </c>
      <c r="E14" s="30" t="s">
        <v>68</v>
      </c>
      <c r="F14" s="31">
        <v>2400</v>
      </c>
      <c r="G14" s="40">
        <v>114.9</v>
      </c>
      <c r="H14" s="32">
        <f t="shared" si="1"/>
        <v>2285.1</v>
      </c>
      <c r="I14" s="101" t="s">
        <v>54</v>
      </c>
      <c r="J14" s="102"/>
    </row>
    <row r="15" spans="1:10" ht="40.799999999999997" customHeight="1" x14ac:dyDescent="0.25">
      <c r="A15" s="55"/>
      <c r="B15" s="24" t="s">
        <v>64</v>
      </c>
      <c r="C15" s="60"/>
      <c r="D15" s="13" t="s">
        <v>9</v>
      </c>
      <c r="E15" s="30" t="s">
        <v>66</v>
      </c>
      <c r="F15" s="31">
        <v>30</v>
      </c>
      <c r="G15" s="40">
        <v>18.2</v>
      </c>
      <c r="H15" s="32">
        <f>F15-G15</f>
        <v>11.8</v>
      </c>
      <c r="I15" s="101" t="s">
        <v>65</v>
      </c>
      <c r="J15" s="102"/>
    </row>
    <row r="16" spans="1:10" ht="39.6" customHeight="1" x14ac:dyDescent="0.25">
      <c r="A16" s="55"/>
      <c r="B16" s="24" t="s">
        <v>28</v>
      </c>
      <c r="C16" s="60"/>
      <c r="D16" s="13" t="s">
        <v>9</v>
      </c>
      <c r="E16" s="30" t="s">
        <v>68</v>
      </c>
      <c r="F16" s="31">
        <v>1215</v>
      </c>
      <c r="G16" s="40">
        <v>0</v>
      </c>
      <c r="H16" s="32">
        <f t="shared" si="1"/>
        <v>1215</v>
      </c>
      <c r="I16" s="101" t="s">
        <v>55</v>
      </c>
      <c r="J16" s="102"/>
    </row>
    <row r="17" spans="1:10" ht="46.2" customHeight="1" x14ac:dyDescent="0.25">
      <c r="A17" s="55"/>
      <c r="B17" s="22" t="s">
        <v>29</v>
      </c>
      <c r="C17" s="60"/>
      <c r="D17" s="13" t="s">
        <v>9</v>
      </c>
      <c r="E17" s="30" t="s">
        <v>68</v>
      </c>
      <c r="F17" s="31">
        <v>403</v>
      </c>
      <c r="G17" s="40">
        <v>0</v>
      </c>
      <c r="H17" s="32">
        <f t="shared" si="1"/>
        <v>403</v>
      </c>
      <c r="I17" s="101" t="s">
        <v>57</v>
      </c>
      <c r="J17" s="102"/>
    </row>
    <row r="18" spans="1:10" ht="45.6" customHeight="1" x14ac:dyDescent="0.25">
      <c r="A18" s="55"/>
      <c r="B18" s="23" t="s">
        <v>30</v>
      </c>
      <c r="C18" s="59"/>
      <c r="D18" s="13" t="s">
        <v>9</v>
      </c>
      <c r="E18" s="30" t="s">
        <v>68</v>
      </c>
      <c r="F18" s="31">
        <v>1400</v>
      </c>
      <c r="G18" s="40">
        <v>0</v>
      </c>
      <c r="H18" s="32">
        <f t="shared" si="1"/>
        <v>1400</v>
      </c>
      <c r="I18" s="101" t="s">
        <v>58</v>
      </c>
      <c r="J18" s="102"/>
    </row>
    <row r="19" spans="1:10" ht="14.25" customHeight="1" x14ac:dyDescent="0.25">
      <c r="A19" s="55"/>
      <c r="B19" s="74" t="s">
        <v>31</v>
      </c>
      <c r="C19" s="59"/>
      <c r="D19" s="128" t="s">
        <v>0</v>
      </c>
      <c r="E19" s="57" t="s">
        <v>67</v>
      </c>
      <c r="F19" s="131">
        <v>2929.4</v>
      </c>
      <c r="G19" s="130">
        <f>168.6+177.6+266.9</f>
        <v>613.09999999999991</v>
      </c>
      <c r="H19" s="99">
        <f t="shared" si="1"/>
        <v>2316.3000000000002</v>
      </c>
      <c r="I19" s="99" t="s">
        <v>32</v>
      </c>
      <c r="J19" s="70"/>
    </row>
    <row r="20" spans="1:10" ht="36" customHeight="1" x14ac:dyDescent="0.25">
      <c r="A20" s="56"/>
      <c r="B20" s="75"/>
      <c r="C20" s="61"/>
      <c r="D20" s="129"/>
      <c r="E20" s="57"/>
      <c r="F20" s="131"/>
      <c r="G20" s="130"/>
      <c r="H20" s="99"/>
      <c r="I20" s="99"/>
      <c r="J20" s="70"/>
    </row>
    <row r="21" spans="1:10" ht="16.2" customHeight="1" x14ac:dyDescent="0.25">
      <c r="A21" s="52" t="s">
        <v>2</v>
      </c>
      <c r="B21" s="53"/>
      <c r="C21" s="65" t="s">
        <v>68</v>
      </c>
      <c r="D21" s="66"/>
      <c r="E21" s="66"/>
      <c r="F21" s="103">
        <f>SUM(F9:F20)</f>
        <v>17176.900000000001</v>
      </c>
      <c r="G21" s="103">
        <f>SUM(G9:G20)</f>
        <v>10314.600000000002</v>
      </c>
      <c r="H21" s="103">
        <f>F21-G21</f>
        <v>6862.2999999999993</v>
      </c>
      <c r="I21" s="103"/>
      <c r="J21" s="135"/>
    </row>
    <row r="22" spans="1:10" ht="21" hidden="1" customHeight="1" x14ac:dyDescent="0.25">
      <c r="A22" s="52"/>
      <c r="B22" s="53"/>
      <c r="C22" s="65"/>
      <c r="D22" s="66"/>
      <c r="E22" s="66"/>
      <c r="F22" s="103"/>
      <c r="G22" s="103"/>
      <c r="H22" s="103"/>
      <c r="I22" s="103"/>
      <c r="J22" s="135"/>
    </row>
    <row r="23" spans="1:10" ht="9.75" customHeight="1" x14ac:dyDescent="0.25">
      <c r="A23" s="52"/>
      <c r="B23" s="53"/>
      <c r="C23" s="65"/>
      <c r="D23" s="66"/>
      <c r="E23" s="66"/>
      <c r="F23" s="103"/>
      <c r="G23" s="103"/>
      <c r="H23" s="103"/>
      <c r="I23" s="103"/>
      <c r="J23" s="135"/>
    </row>
    <row r="24" spans="1:10" ht="24" customHeight="1" x14ac:dyDescent="0.25">
      <c r="A24" s="96" t="s">
        <v>33</v>
      </c>
      <c r="B24" s="78" t="s">
        <v>34</v>
      </c>
      <c r="C24" s="98" t="s">
        <v>21</v>
      </c>
      <c r="D24" s="79" t="s">
        <v>9</v>
      </c>
      <c r="E24" s="74" t="s">
        <v>67</v>
      </c>
      <c r="F24" s="131">
        <v>150</v>
      </c>
      <c r="G24" s="130">
        <v>0</v>
      </c>
      <c r="H24" s="99">
        <f>F24-G24</f>
        <v>150</v>
      </c>
      <c r="I24" s="99" t="s">
        <v>15</v>
      </c>
      <c r="J24" s="70"/>
    </row>
    <row r="25" spans="1:10" ht="15" customHeight="1" x14ac:dyDescent="0.25">
      <c r="A25" s="97"/>
      <c r="B25" s="77"/>
      <c r="C25" s="97"/>
      <c r="D25" s="73"/>
      <c r="E25" s="73"/>
      <c r="F25" s="131"/>
      <c r="G25" s="130"/>
      <c r="H25" s="99"/>
      <c r="I25" s="99"/>
      <c r="J25" s="70"/>
    </row>
    <row r="26" spans="1:10" ht="81" customHeight="1" x14ac:dyDescent="0.25">
      <c r="A26" s="72"/>
      <c r="B26" s="22" t="s">
        <v>35</v>
      </c>
      <c r="C26" s="72"/>
      <c r="D26" s="13" t="s">
        <v>9</v>
      </c>
      <c r="E26" s="74" t="s">
        <v>67</v>
      </c>
      <c r="F26" s="31">
        <v>6604</v>
      </c>
      <c r="G26" s="40">
        <v>0</v>
      </c>
      <c r="H26" s="32">
        <f>F26-G26</f>
        <v>6604</v>
      </c>
      <c r="I26" s="101" t="s">
        <v>59</v>
      </c>
      <c r="J26" s="102"/>
    </row>
    <row r="27" spans="1:10" ht="39" customHeight="1" x14ac:dyDescent="0.25">
      <c r="A27" s="72"/>
      <c r="B27" s="22" t="s">
        <v>36</v>
      </c>
      <c r="C27" s="72"/>
      <c r="D27" s="13" t="s">
        <v>9</v>
      </c>
      <c r="E27" s="73"/>
      <c r="F27" s="31">
        <v>1500</v>
      </c>
      <c r="G27" s="40">
        <v>0</v>
      </c>
      <c r="H27" s="32">
        <f t="shared" ref="H27:H30" si="2">F27-G27</f>
        <v>1500</v>
      </c>
      <c r="I27" s="101" t="s">
        <v>59</v>
      </c>
      <c r="J27" s="102"/>
    </row>
    <row r="28" spans="1:10" ht="82.2" customHeight="1" x14ac:dyDescent="0.25">
      <c r="A28" s="72"/>
      <c r="B28" s="22" t="s">
        <v>37</v>
      </c>
      <c r="C28" s="72"/>
      <c r="D28" s="13" t="s">
        <v>9</v>
      </c>
      <c r="E28" s="30" t="s">
        <v>67</v>
      </c>
      <c r="F28" s="31">
        <v>1315</v>
      </c>
      <c r="G28" s="40">
        <v>0</v>
      </c>
      <c r="H28" s="32">
        <f t="shared" si="2"/>
        <v>1315</v>
      </c>
      <c r="I28" s="101" t="s">
        <v>59</v>
      </c>
      <c r="J28" s="102"/>
    </row>
    <row r="29" spans="1:10" ht="45.6" customHeight="1" x14ac:dyDescent="0.25">
      <c r="A29" s="72"/>
      <c r="B29" s="22" t="s">
        <v>38</v>
      </c>
      <c r="C29" s="72"/>
      <c r="D29" s="13" t="s">
        <v>9</v>
      </c>
      <c r="E29" s="30" t="s">
        <v>68</v>
      </c>
      <c r="F29" s="31">
        <v>175</v>
      </c>
      <c r="G29" s="40">
        <v>0</v>
      </c>
      <c r="H29" s="32">
        <f t="shared" si="2"/>
        <v>175</v>
      </c>
      <c r="I29" s="101" t="s">
        <v>59</v>
      </c>
      <c r="J29" s="102"/>
    </row>
    <row r="30" spans="1:10" ht="40.200000000000003" customHeight="1" x14ac:dyDescent="0.25">
      <c r="A30" s="73"/>
      <c r="B30" s="22" t="s">
        <v>39</v>
      </c>
      <c r="C30" s="73"/>
      <c r="D30" s="13" t="s">
        <v>9</v>
      </c>
      <c r="E30" s="30" t="s">
        <v>68</v>
      </c>
      <c r="F30" s="31">
        <v>425</v>
      </c>
      <c r="G30" s="40">
        <v>0</v>
      </c>
      <c r="H30" s="32">
        <f t="shared" si="2"/>
        <v>425</v>
      </c>
      <c r="I30" s="101" t="s">
        <v>59</v>
      </c>
      <c r="J30" s="102"/>
    </row>
    <row r="31" spans="1:10" ht="20.399999999999999" customHeight="1" x14ac:dyDescent="0.25">
      <c r="A31" s="80" t="s">
        <v>2</v>
      </c>
      <c r="B31" s="81"/>
      <c r="C31" s="77" t="s">
        <v>68</v>
      </c>
      <c r="D31" s="77"/>
      <c r="E31" s="82"/>
      <c r="F31" s="33">
        <f>F24+F26+F27+F28+F29+F30</f>
        <v>10169</v>
      </c>
      <c r="G31" s="33">
        <f>G24</f>
        <v>0</v>
      </c>
      <c r="H31" s="33">
        <f>F31-G31</f>
        <v>10169</v>
      </c>
      <c r="I31" s="142"/>
      <c r="J31" s="135"/>
    </row>
    <row r="32" spans="1:10" ht="36" customHeight="1" x14ac:dyDescent="0.25">
      <c r="A32" s="69" t="s">
        <v>40</v>
      </c>
      <c r="B32" s="35" t="s">
        <v>41</v>
      </c>
      <c r="C32" s="71" t="s">
        <v>21</v>
      </c>
      <c r="D32" s="13" t="s">
        <v>9</v>
      </c>
      <c r="E32" s="30" t="s">
        <v>68</v>
      </c>
      <c r="F32" s="38">
        <v>300.3</v>
      </c>
      <c r="G32" s="49">
        <v>0</v>
      </c>
      <c r="H32" s="49">
        <f>F32-G32</f>
        <v>300.3</v>
      </c>
      <c r="I32" s="136" t="s">
        <v>60</v>
      </c>
      <c r="J32" s="102"/>
    </row>
    <row r="33" spans="1:10" ht="111.6" customHeight="1" x14ac:dyDescent="0.25">
      <c r="A33" s="70"/>
      <c r="B33" s="35" t="s">
        <v>42</v>
      </c>
      <c r="C33" s="72"/>
      <c r="D33" s="13" t="s">
        <v>9</v>
      </c>
      <c r="E33" s="30" t="s">
        <v>67</v>
      </c>
      <c r="F33" s="38">
        <v>300</v>
      </c>
      <c r="G33" s="49">
        <v>0</v>
      </c>
      <c r="H33" s="49">
        <f t="shared" ref="H33:H37" si="3">F33-G33</f>
        <v>300</v>
      </c>
      <c r="I33" s="136" t="s">
        <v>63</v>
      </c>
      <c r="J33" s="102"/>
    </row>
    <row r="34" spans="1:10" ht="44.4" customHeight="1" x14ac:dyDescent="0.25">
      <c r="A34" s="70"/>
      <c r="B34" s="35" t="s">
        <v>43</v>
      </c>
      <c r="C34" s="72"/>
      <c r="D34" s="13" t="s">
        <v>9</v>
      </c>
      <c r="E34" s="30" t="s">
        <v>68</v>
      </c>
      <c r="F34" s="38">
        <v>270</v>
      </c>
      <c r="G34" s="49">
        <v>0</v>
      </c>
      <c r="H34" s="49">
        <f t="shared" si="3"/>
        <v>270</v>
      </c>
      <c r="I34" s="136" t="s">
        <v>63</v>
      </c>
      <c r="J34" s="102"/>
    </row>
    <row r="35" spans="1:10" ht="105.6" customHeight="1" x14ac:dyDescent="0.25">
      <c r="A35" s="70"/>
      <c r="B35" s="35" t="s">
        <v>44</v>
      </c>
      <c r="C35" s="72"/>
      <c r="D35" s="13" t="s">
        <v>9</v>
      </c>
      <c r="E35" s="30" t="s">
        <v>67</v>
      </c>
      <c r="F35" s="38">
        <v>285</v>
      </c>
      <c r="G35" s="49">
        <v>0</v>
      </c>
      <c r="H35" s="49">
        <f t="shared" si="3"/>
        <v>285</v>
      </c>
      <c r="I35" s="136" t="s">
        <v>60</v>
      </c>
      <c r="J35" s="102"/>
    </row>
    <row r="36" spans="1:10" ht="46.8" customHeight="1" x14ac:dyDescent="0.25">
      <c r="A36" s="70"/>
      <c r="B36" s="35" t="s">
        <v>45</v>
      </c>
      <c r="C36" s="72"/>
      <c r="D36" s="13" t="s">
        <v>9</v>
      </c>
      <c r="E36" s="30" t="s">
        <v>67</v>
      </c>
      <c r="F36" s="38">
        <v>438.8</v>
      </c>
      <c r="G36" s="49">
        <v>0</v>
      </c>
      <c r="H36" s="49">
        <f t="shared" si="3"/>
        <v>438.8</v>
      </c>
      <c r="I36" s="136" t="s">
        <v>63</v>
      </c>
      <c r="J36" s="102"/>
    </row>
    <row r="37" spans="1:10" ht="43.2" customHeight="1" x14ac:dyDescent="0.25">
      <c r="A37" s="70"/>
      <c r="B37" s="34" t="s">
        <v>46</v>
      </c>
      <c r="C37" s="73"/>
      <c r="D37" s="13" t="s">
        <v>9</v>
      </c>
      <c r="E37" s="30" t="s">
        <v>3</v>
      </c>
      <c r="F37" s="39">
        <v>2813</v>
      </c>
      <c r="G37" s="40">
        <v>0</v>
      </c>
      <c r="H37" s="49">
        <f t="shared" si="3"/>
        <v>2813</v>
      </c>
      <c r="I37" s="130" t="s">
        <v>60</v>
      </c>
      <c r="J37" s="70"/>
    </row>
    <row r="38" spans="1:10" ht="30.6" customHeight="1" x14ac:dyDescent="0.25">
      <c r="A38" s="80" t="s">
        <v>2</v>
      </c>
      <c r="B38" s="81"/>
      <c r="C38" s="77" t="s">
        <v>68</v>
      </c>
      <c r="D38" s="77"/>
      <c r="E38" s="82"/>
      <c r="F38" s="36">
        <f>F32+F33+F34+F35+F36+F37</f>
        <v>4407.1000000000004</v>
      </c>
      <c r="G38" s="36">
        <f t="shared" ref="G38" si="4">G37</f>
        <v>0</v>
      </c>
      <c r="H38" s="36">
        <f>F38-G38</f>
        <v>4407.1000000000004</v>
      </c>
      <c r="I38" s="134"/>
      <c r="J38" s="135"/>
    </row>
    <row r="39" spans="1:10" ht="64.8" customHeight="1" x14ac:dyDescent="0.25">
      <c r="A39" s="37" t="s">
        <v>47</v>
      </c>
      <c r="B39" s="22" t="s">
        <v>48</v>
      </c>
      <c r="C39" s="22" t="s">
        <v>21</v>
      </c>
      <c r="D39" s="13" t="s">
        <v>9</v>
      </c>
      <c r="E39" s="30" t="s">
        <v>67</v>
      </c>
      <c r="F39" s="39">
        <v>278.8</v>
      </c>
      <c r="G39" s="40">
        <v>0</v>
      </c>
      <c r="H39" s="40">
        <f t="shared" ref="H39:H44" si="5">F39-G39</f>
        <v>278.8</v>
      </c>
      <c r="I39" s="133" t="s">
        <v>60</v>
      </c>
      <c r="J39" s="102"/>
    </row>
    <row r="40" spans="1:10" ht="30.6" customHeight="1" x14ac:dyDescent="0.25">
      <c r="A40" s="80" t="s">
        <v>2</v>
      </c>
      <c r="B40" s="81"/>
      <c r="C40" s="77" t="s">
        <v>68</v>
      </c>
      <c r="D40" s="77"/>
      <c r="E40" s="82"/>
      <c r="F40" s="39">
        <f>F39</f>
        <v>278.8</v>
      </c>
      <c r="G40" s="40">
        <f t="shared" ref="G40:G44" si="6">G39</f>
        <v>0</v>
      </c>
      <c r="H40" s="40">
        <f t="shared" si="5"/>
        <v>278.8</v>
      </c>
      <c r="I40" s="133"/>
      <c r="J40" s="102"/>
    </row>
    <row r="41" spans="1:10" ht="65.400000000000006" customHeight="1" x14ac:dyDescent="0.25">
      <c r="A41" s="37" t="s">
        <v>49</v>
      </c>
      <c r="B41" s="22" t="s">
        <v>48</v>
      </c>
      <c r="C41" s="22" t="s">
        <v>21</v>
      </c>
      <c r="D41" s="13" t="s">
        <v>9</v>
      </c>
      <c r="E41" s="30" t="s">
        <v>67</v>
      </c>
      <c r="F41" s="39">
        <v>150</v>
      </c>
      <c r="G41" s="40">
        <v>0</v>
      </c>
      <c r="H41" s="40">
        <f t="shared" si="5"/>
        <v>150</v>
      </c>
      <c r="I41" s="133" t="s">
        <v>60</v>
      </c>
      <c r="J41" s="102"/>
    </row>
    <row r="42" spans="1:10" ht="30.6" customHeight="1" x14ac:dyDescent="0.25">
      <c r="A42" s="80" t="s">
        <v>2</v>
      </c>
      <c r="B42" s="81"/>
      <c r="C42" s="77" t="s">
        <v>68</v>
      </c>
      <c r="D42" s="77"/>
      <c r="E42" s="82"/>
      <c r="F42" s="39">
        <f>F41</f>
        <v>150</v>
      </c>
      <c r="G42" s="40">
        <f t="shared" ref="G42" si="7">G41</f>
        <v>0</v>
      </c>
      <c r="H42" s="40">
        <f t="shared" si="5"/>
        <v>150</v>
      </c>
      <c r="I42" s="133"/>
      <c r="J42" s="102"/>
    </row>
    <row r="43" spans="1:10" ht="91.5" customHeight="1" x14ac:dyDescent="0.25">
      <c r="A43" s="13" t="s">
        <v>53</v>
      </c>
      <c r="B43" s="22" t="s">
        <v>50</v>
      </c>
      <c r="C43" s="22" t="s">
        <v>21</v>
      </c>
      <c r="D43" s="13" t="s">
        <v>9</v>
      </c>
      <c r="E43" s="30" t="s">
        <v>68</v>
      </c>
      <c r="F43" s="39">
        <v>216</v>
      </c>
      <c r="G43" s="40">
        <v>132.9</v>
      </c>
      <c r="H43" s="40">
        <f t="shared" si="5"/>
        <v>83.1</v>
      </c>
      <c r="I43" s="130" t="s">
        <v>61</v>
      </c>
      <c r="J43" s="70"/>
    </row>
    <row r="44" spans="1:10" ht="30.6" customHeight="1" x14ac:dyDescent="0.25">
      <c r="A44" s="80" t="s">
        <v>2</v>
      </c>
      <c r="B44" s="81"/>
      <c r="C44" s="77" t="s">
        <v>68</v>
      </c>
      <c r="D44" s="77"/>
      <c r="E44" s="82"/>
      <c r="F44" s="36">
        <f>F43</f>
        <v>216</v>
      </c>
      <c r="G44" s="36">
        <f t="shared" si="6"/>
        <v>132.9</v>
      </c>
      <c r="H44" s="36">
        <f t="shared" si="5"/>
        <v>83.1</v>
      </c>
      <c r="I44" s="134"/>
      <c r="J44" s="135"/>
    </row>
    <row r="45" spans="1:10" ht="1.2" customHeight="1" x14ac:dyDescent="0.25">
      <c r="A45" s="83"/>
      <c r="B45" s="84"/>
      <c r="C45" s="89"/>
      <c r="D45" s="90"/>
      <c r="E45" s="18"/>
      <c r="F45" s="17"/>
      <c r="G45" s="46"/>
      <c r="H45" s="11"/>
      <c r="I45" s="11"/>
      <c r="J45" s="16"/>
    </row>
    <row r="46" spans="1:10" ht="12.6" hidden="1" customHeight="1" x14ac:dyDescent="0.25">
      <c r="A46" s="83"/>
      <c r="B46" s="84"/>
      <c r="C46" s="91"/>
      <c r="D46" s="92"/>
      <c r="E46" s="19"/>
      <c r="F46" s="17"/>
      <c r="G46" s="46"/>
      <c r="H46" s="11"/>
      <c r="I46" s="11"/>
      <c r="J46" s="21"/>
    </row>
    <row r="47" spans="1:10" ht="22.95" hidden="1" customHeight="1" x14ac:dyDescent="0.25">
      <c r="A47" s="85"/>
      <c r="B47" s="86"/>
      <c r="C47" s="87"/>
      <c r="D47" s="88"/>
      <c r="E47" s="20"/>
      <c r="F47" s="140"/>
      <c r="G47" s="141"/>
      <c r="H47" s="141"/>
      <c r="I47" s="141"/>
      <c r="J47" s="21"/>
    </row>
    <row r="48" spans="1:10" x14ac:dyDescent="0.25">
      <c r="A48" s="76" t="s">
        <v>10</v>
      </c>
      <c r="B48" s="76"/>
      <c r="C48" s="93" t="s">
        <v>68</v>
      </c>
      <c r="D48" s="66"/>
      <c r="E48" s="66"/>
      <c r="F48" s="132">
        <f>F7+F21+F31+F38+F40+F42+F44</f>
        <v>33897.800000000003</v>
      </c>
      <c r="G48" s="103">
        <f t="shared" ref="G48:H48" si="8">G7+G21+G31+G38+G40+G42+G44</f>
        <v>10447.500000000002</v>
      </c>
      <c r="H48" s="132">
        <f t="shared" si="8"/>
        <v>23450.3</v>
      </c>
      <c r="I48" s="134"/>
      <c r="J48" s="135"/>
    </row>
    <row r="49" spans="1:10" x14ac:dyDescent="0.25">
      <c r="A49" s="76"/>
      <c r="B49" s="76"/>
      <c r="C49" s="93"/>
      <c r="D49" s="66"/>
      <c r="E49" s="66"/>
      <c r="F49" s="132"/>
      <c r="G49" s="103"/>
      <c r="H49" s="132"/>
      <c r="I49" s="135"/>
      <c r="J49" s="135"/>
    </row>
    <row r="50" spans="1:10" x14ac:dyDescent="0.25">
      <c r="A50" s="77"/>
      <c r="B50" s="77"/>
      <c r="C50" s="94"/>
      <c r="D50" s="95"/>
      <c r="E50" s="95"/>
      <c r="F50" s="132"/>
      <c r="G50" s="103"/>
      <c r="H50" s="132"/>
      <c r="I50" s="135"/>
      <c r="J50" s="135"/>
    </row>
    <row r="51" spans="1:10" x14ac:dyDescent="0.25">
      <c r="A51" s="12"/>
      <c r="B51" s="12"/>
      <c r="C51" s="12"/>
      <c r="D51" s="12"/>
      <c r="E51" s="12"/>
      <c r="F51" s="12"/>
      <c r="G51" s="47"/>
      <c r="H51" s="12"/>
      <c r="I51" s="12"/>
      <c r="J51" s="12"/>
    </row>
    <row r="52" spans="1:10" ht="15.6" x14ac:dyDescent="0.25">
      <c r="B52" s="41" t="s">
        <v>51</v>
      </c>
      <c r="E52" s="41" t="s">
        <v>52</v>
      </c>
    </row>
    <row r="53" spans="1:10" x14ac:dyDescent="0.25">
      <c r="A53" s="14"/>
      <c r="F53" s="14"/>
      <c r="H53" s="50"/>
    </row>
  </sheetData>
  <mergeCells count="101">
    <mergeCell ref="I5:J5"/>
    <mergeCell ref="I7:J7"/>
    <mergeCell ref="F47:I47"/>
    <mergeCell ref="G21:G23"/>
    <mergeCell ref="H21:H23"/>
    <mergeCell ref="I21:J23"/>
    <mergeCell ref="I24:J25"/>
    <mergeCell ref="I31:J31"/>
    <mergeCell ref="I37:J37"/>
    <mergeCell ref="I13:J13"/>
    <mergeCell ref="I9:J10"/>
    <mergeCell ref="F9:F10"/>
    <mergeCell ref="I14:J14"/>
    <mergeCell ref="I16:J16"/>
    <mergeCell ref="I17:J17"/>
    <mergeCell ref="I33:J33"/>
    <mergeCell ref="I26:J26"/>
    <mergeCell ref="I27:J27"/>
    <mergeCell ref="I28:J28"/>
    <mergeCell ref="I29:J29"/>
    <mergeCell ref="I30:J30"/>
    <mergeCell ref="F24:F25"/>
    <mergeCell ref="G24:G25"/>
    <mergeCell ref="H24:H25"/>
    <mergeCell ref="F19:F20"/>
    <mergeCell ref="G19:G20"/>
    <mergeCell ref="H19:H20"/>
    <mergeCell ref="G48:G50"/>
    <mergeCell ref="H48:H50"/>
    <mergeCell ref="I41:J41"/>
    <mergeCell ref="I42:J42"/>
    <mergeCell ref="I39:J39"/>
    <mergeCell ref="I40:J40"/>
    <mergeCell ref="I43:J43"/>
    <mergeCell ref="I44:J44"/>
    <mergeCell ref="I48:J50"/>
    <mergeCell ref="I32:J32"/>
    <mergeCell ref="F48:F50"/>
    <mergeCell ref="I34:J34"/>
    <mergeCell ref="I35:J35"/>
    <mergeCell ref="I36:J36"/>
    <mergeCell ref="I38:J38"/>
    <mergeCell ref="I11:J12"/>
    <mergeCell ref="I19:J20"/>
    <mergeCell ref="E11:E12"/>
    <mergeCell ref="I15:J15"/>
    <mergeCell ref="F21:F23"/>
    <mergeCell ref="I18:J18"/>
    <mergeCell ref="A2:J2"/>
    <mergeCell ref="A3:A4"/>
    <mergeCell ref="B3:B4"/>
    <mergeCell ref="C3:C4"/>
    <mergeCell ref="D3:D4"/>
    <mergeCell ref="E3:E4"/>
    <mergeCell ref="F3:F4"/>
    <mergeCell ref="G3:G4"/>
    <mergeCell ref="H3:H4"/>
    <mergeCell ref="I3:J4"/>
    <mergeCell ref="A6:B7"/>
    <mergeCell ref="C7:E7"/>
    <mergeCell ref="D19:D20"/>
    <mergeCell ref="G9:G10"/>
    <mergeCell ref="H9:H10"/>
    <mergeCell ref="F11:F12"/>
    <mergeCell ref="G11:G12"/>
    <mergeCell ref="H11:H12"/>
    <mergeCell ref="A48:B50"/>
    <mergeCell ref="B24:B25"/>
    <mergeCell ref="D24:D25"/>
    <mergeCell ref="A31:B31"/>
    <mergeCell ref="C31:E31"/>
    <mergeCell ref="A38:B38"/>
    <mergeCell ref="C38:E38"/>
    <mergeCell ref="A44:B44"/>
    <mergeCell ref="C44:E44"/>
    <mergeCell ref="A45:B47"/>
    <mergeCell ref="C47:D47"/>
    <mergeCell ref="C45:D45"/>
    <mergeCell ref="C46:D46"/>
    <mergeCell ref="C48:E50"/>
    <mergeCell ref="E24:E25"/>
    <mergeCell ref="A42:B42"/>
    <mergeCell ref="A24:A30"/>
    <mergeCell ref="C24:C30"/>
    <mergeCell ref="E26:E27"/>
    <mergeCell ref="C42:E42"/>
    <mergeCell ref="A40:B40"/>
    <mergeCell ref="C40:E40"/>
    <mergeCell ref="A21:B23"/>
    <mergeCell ref="A9:A20"/>
    <mergeCell ref="E19:E20"/>
    <mergeCell ref="C9:C20"/>
    <mergeCell ref="D9:D10"/>
    <mergeCell ref="D11:D12"/>
    <mergeCell ref="C21:E23"/>
    <mergeCell ref="E9:E10"/>
    <mergeCell ref="A32:A37"/>
    <mergeCell ref="C32:C37"/>
    <mergeCell ref="B9:B10"/>
    <mergeCell ref="B11:B12"/>
    <mergeCell ref="B19:B20"/>
  </mergeCells>
  <pageMargins left="0.25" right="0.25" top="0.75" bottom="0.75" header="0.3" footer="0.3"/>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ЗВІТ</vt:lpstr>
      <vt:lpstr>Лист1</vt:lpstr>
      <vt:lpstr>ЗВІТ!Заголовки_для_печати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osokina_e</dc:creator>
  <cp:lastModifiedBy>User</cp:lastModifiedBy>
  <cp:lastPrinted>2024-01-04T13:01:12Z</cp:lastPrinted>
  <dcterms:created xsi:type="dcterms:W3CDTF">2018-02-22T14:26:29Z</dcterms:created>
  <dcterms:modified xsi:type="dcterms:W3CDTF">2024-01-15T16:11:59Z</dcterms:modified>
</cp:coreProperties>
</file>