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10215"/>
  </bookViews>
  <sheets>
    <sheet name="Лист1" sheetId="1" r:id="rId1"/>
  </sheets>
  <definedNames>
    <definedName name="_xlnm.Print_Titles" localSheetId="0">Лист1!$8:$9</definedName>
  </definedNames>
  <calcPr calcId="144525"/>
</workbook>
</file>

<file path=xl/calcChain.xml><?xml version="1.0" encoding="utf-8"?>
<calcChain xmlns="http://schemas.openxmlformats.org/spreadsheetml/2006/main">
  <c r="G72" i="1" l="1"/>
  <c r="H72" i="1"/>
  <c r="D63" i="1"/>
  <c r="D62" i="1" s="1"/>
  <c r="E63" i="1"/>
  <c r="E62" i="1" s="1"/>
  <c r="F63" i="1"/>
  <c r="F62" i="1" s="1"/>
  <c r="D59" i="1"/>
  <c r="E59" i="1"/>
  <c r="F59" i="1"/>
  <c r="D52" i="1"/>
  <c r="E52" i="1"/>
  <c r="F52" i="1"/>
  <c r="D40" i="1"/>
  <c r="E40" i="1"/>
  <c r="F40" i="1"/>
  <c r="D30" i="1"/>
  <c r="E30" i="1"/>
  <c r="F30" i="1"/>
  <c r="D20" i="1"/>
  <c r="E20" i="1"/>
  <c r="F20" i="1"/>
  <c r="D75" i="1"/>
  <c r="E75" i="1"/>
  <c r="F75" i="1"/>
  <c r="D73" i="1"/>
  <c r="E73" i="1"/>
  <c r="F73" i="1"/>
  <c r="D70" i="1"/>
  <c r="E70" i="1"/>
  <c r="F70" i="1"/>
  <c r="H65" i="1"/>
  <c r="G65" i="1"/>
  <c r="D57" i="1"/>
  <c r="E57" i="1"/>
  <c r="F57" i="1"/>
  <c r="H58" i="1"/>
  <c r="G58" i="1"/>
  <c r="H55" i="1"/>
  <c r="G55" i="1"/>
  <c r="D48" i="1"/>
  <c r="E48" i="1"/>
  <c r="F48" i="1"/>
  <c r="D46" i="1"/>
  <c r="E46" i="1"/>
  <c r="F46" i="1"/>
  <c r="H47" i="1"/>
  <c r="G47" i="1"/>
  <c r="H101" i="1"/>
  <c r="G101" i="1"/>
  <c r="D100" i="1"/>
  <c r="D98" i="1" s="1"/>
  <c r="E100" i="1"/>
  <c r="E99" i="1" s="1"/>
  <c r="F100" i="1"/>
  <c r="F98" i="1" s="1"/>
  <c r="D95" i="1"/>
  <c r="E95" i="1"/>
  <c r="F95" i="1"/>
  <c r="D91" i="1"/>
  <c r="E91" i="1"/>
  <c r="F91" i="1"/>
  <c r="D85" i="1"/>
  <c r="D84" i="1" s="1"/>
  <c r="D83" i="1" s="1"/>
  <c r="E85" i="1"/>
  <c r="E84" i="1" s="1"/>
  <c r="E83" i="1" s="1"/>
  <c r="F85" i="1"/>
  <c r="H87" i="1"/>
  <c r="G87" i="1"/>
  <c r="H97" i="1"/>
  <c r="G97" i="1"/>
  <c r="H96" i="1"/>
  <c r="G96" i="1"/>
  <c r="H94" i="1"/>
  <c r="G94" i="1"/>
  <c r="H93" i="1"/>
  <c r="G93" i="1"/>
  <c r="H92" i="1"/>
  <c r="G92" i="1"/>
  <c r="H88" i="1"/>
  <c r="G88" i="1"/>
  <c r="H86" i="1"/>
  <c r="G86" i="1"/>
  <c r="D68" i="1"/>
  <c r="E68" i="1"/>
  <c r="F68" i="1"/>
  <c r="H79" i="1"/>
  <c r="G79" i="1"/>
  <c r="H78" i="1"/>
  <c r="G78" i="1"/>
  <c r="H77" i="1"/>
  <c r="G77" i="1"/>
  <c r="H76" i="1"/>
  <c r="G76" i="1"/>
  <c r="H74" i="1"/>
  <c r="G74" i="1"/>
  <c r="H71" i="1"/>
  <c r="G71" i="1"/>
  <c r="H69" i="1"/>
  <c r="G69" i="1"/>
  <c r="H64" i="1"/>
  <c r="G64" i="1"/>
  <c r="H61" i="1"/>
  <c r="G61" i="1"/>
  <c r="H60" i="1"/>
  <c r="G60" i="1"/>
  <c r="H56" i="1"/>
  <c r="G56" i="1"/>
  <c r="H54" i="1"/>
  <c r="G54" i="1"/>
  <c r="H53" i="1"/>
  <c r="G53" i="1"/>
  <c r="H50" i="1"/>
  <c r="G50" i="1"/>
  <c r="H49" i="1"/>
  <c r="G49" i="1"/>
  <c r="H43" i="1"/>
  <c r="G43" i="1"/>
  <c r="H42" i="1"/>
  <c r="G42" i="1"/>
  <c r="H41" i="1"/>
  <c r="G41" i="1"/>
  <c r="G39" i="1"/>
  <c r="H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D24" i="1"/>
  <c r="E24" i="1"/>
  <c r="F24" i="1"/>
  <c r="D26" i="1"/>
  <c r="E26" i="1"/>
  <c r="F26" i="1"/>
  <c r="G28" i="1"/>
  <c r="H28" i="1"/>
  <c r="H27" i="1"/>
  <c r="G27" i="1"/>
  <c r="H25" i="1"/>
  <c r="G25" i="1"/>
  <c r="G22" i="1"/>
  <c r="H22" i="1"/>
  <c r="H21" i="1"/>
  <c r="G21" i="1"/>
  <c r="H19" i="1"/>
  <c r="G19" i="1"/>
  <c r="D18" i="1"/>
  <c r="E18" i="1"/>
  <c r="F18" i="1"/>
  <c r="H15" i="1"/>
  <c r="H16" i="1"/>
  <c r="H17" i="1"/>
  <c r="H14" i="1"/>
  <c r="G15" i="1"/>
  <c r="G16" i="1"/>
  <c r="G17" i="1"/>
  <c r="G14" i="1"/>
  <c r="D13" i="1"/>
  <c r="E13" i="1"/>
  <c r="F13" i="1"/>
  <c r="F29" i="1" l="1"/>
  <c r="H52" i="1"/>
  <c r="D90" i="1"/>
  <c r="D89" i="1" s="1"/>
  <c r="E29" i="1"/>
  <c r="H59" i="1"/>
  <c r="D29" i="1"/>
  <c r="G59" i="1"/>
  <c r="G63" i="1"/>
  <c r="G70" i="1"/>
  <c r="H62" i="1"/>
  <c r="G62" i="1"/>
  <c r="F67" i="1"/>
  <c r="F66" i="1" s="1"/>
  <c r="F12" i="1"/>
  <c r="E67" i="1"/>
  <c r="E66" i="1" s="1"/>
  <c r="E12" i="1"/>
  <c r="D67" i="1"/>
  <c r="D66" i="1" s="1"/>
  <c r="D12" i="1"/>
  <c r="F90" i="1"/>
  <c r="F89" i="1" s="1"/>
  <c r="F99" i="1"/>
  <c r="H99" i="1" s="1"/>
  <c r="D102" i="1"/>
  <c r="D103" i="1" s="1"/>
  <c r="E90" i="1"/>
  <c r="E89" i="1" s="1"/>
  <c r="E102" i="1" s="1"/>
  <c r="D51" i="1"/>
  <c r="G52" i="1"/>
  <c r="E51" i="1"/>
  <c r="D99" i="1"/>
  <c r="F51" i="1"/>
  <c r="G75" i="1"/>
  <c r="H68" i="1"/>
  <c r="H57" i="1"/>
  <c r="H75" i="1"/>
  <c r="G91" i="1"/>
  <c r="H95" i="1"/>
  <c r="G68" i="1"/>
  <c r="H46" i="1"/>
  <c r="G57" i="1"/>
  <c r="H63" i="1"/>
  <c r="H70" i="1"/>
  <c r="H91" i="1"/>
  <c r="H100" i="1"/>
  <c r="H40" i="1"/>
  <c r="E45" i="1"/>
  <c r="D45" i="1"/>
  <c r="G46" i="1"/>
  <c r="F45" i="1"/>
  <c r="E98" i="1"/>
  <c r="G98" i="1" s="1"/>
  <c r="G85" i="1"/>
  <c r="H85" i="1"/>
  <c r="G100" i="1"/>
  <c r="G95" i="1"/>
  <c r="F84" i="1"/>
  <c r="G84" i="1" s="1"/>
  <c r="G30" i="1"/>
  <c r="H18" i="1"/>
  <c r="F23" i="1"/>
  <c r="G40" i="1"/>
  <c r="H48" i="1"/>
  <c r="H30" i="1"/>
  <c r="E23" i="1"/>
  <c r="D23" i="1"/>
  <c r="G48" i="1"/>
  <c r="H26" i="1"/>
  <c r="G18" i="1"/>
  <c r="H20" i="1"/>
  <c r="G26" i="1"/>
  <c r="H24" i="1"/>
  <c r="G20" i="1"/>
  <c r="H13" i="1"/>
  <c r="G13" i="1"/>
  <c r="H66" i="1" l="1"/>
  <c r="G99" i="1"/>
  <c r="D11" i="1"/>
  <c r="H12" i="1"/>
  <c r="G66" i="1"/>
  <c r="G67" i="1"/>
  <c r="F11" i="1"/>
  <c r="G12" i="1"/>
  <c r="E11" i="1"/>
  <c r="H67" i="1"/>
  <c r="G89" i="1"/>
  <c r="G90" i="1"/>
  <c r="H90" i="1"/>
  <c r="G51" i="1"/>
  <c r="E44" i="1"/>
  <c r="E80" i="1" s="1"/>
  <c r="H51" i="1"/>
  <c r="D44" i="1"/>
  <c r="G45" i="1"/>
  <c r="H98" i="1"/>
  <c r="H45" i="1"/>
  <c r="F44" i="1"/>
  <c r="E103" i="1"/>
  <c r="G23" i="1"/>
  <c r="H89" i="1"/>
  <c r="H84" i="1"/>
  <c r="F83" i="1"/>
  <c r="F102" i="1" s="1"/>
  <c r="H23" i="1"/>
  <c r="G29" i="1"/>
  <c r="H29" i="1"/>
  <c r="H73" i="1"/>
  <c r="G73" i="1"/>
  <c r="G24" i="1"/>
  <c r="F80" i="1" l="1"/>
  <c r="F81" i="1" s="1"/>
  <c r="E81" i="1"/>
  <c r="E105" i="1" s="1"/>
  <c r="E104" i="1"/>
  <c r="D80" i="1"/>
  <c r="G44" i="1"/>
  <c r="H44" i="1"/>
  <c r="H102" i="1"/>
  <c r="F103" i="1"/>
  <c r="G103" i="1" s="1"/>
  <c r="G102" i="1"/>
  <c r="H83" i="1"/>
  <c r="G83" i="1"/>
  <c r="G11" i="1"/>
  <c r="H11" i="1"/>
  <c r="F105" i="1" l="1"/>
  <c r="G80" i="1"/>
  <c r="F104" i="1"/>
  <c r="H104" i="1" s="1"/>
  <c r="G105" i="1"/>
  <c r="H105" i="1"/>
  <c r="D81" i="1"/>
  <c r="D105" i="1" s="1"/>
  <c r="D104" i="1"/>
  <c r="H80" i="1"/>
  <c r="H103" i="1"/>
  <c r="H81" i="1" l="1"/>
  <c r="G81" i="1"/>
  <c r="G104" i="1"/>
</calcChain>
</file>

<file path=xl/sharedStrings.xml><?xml version="1.0" encoding="utf-8"?>
<sst xmlns="http://schemas.openxmlformats.org/spreadsheetml/2006/main" count="156" uniqueCount="147">
  <si>
    <t>грн.</t>
  </si>
  <si>
    <t>ККД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</si>
  <si>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</si>
  <si>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</si>
  <si>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</si>
  <si>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</si>
  <si>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</si>
  <si>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</si>
  <si>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</si>
  <si>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</si>
  <si>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</si>
  <si>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</si>
  <si>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</si>
  <si>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</si>
  <si>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</si>
  <si>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</si>
  <si>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</si>
  <si>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</si>
  <si>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</si>
  <si>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</si>
  <si>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</si>
  <si>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</si>
  <si>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</si>
  <si>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</si>
  <si>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</si>
  <si>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</si>
  <si>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Інші податки та збори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</si>
  <si>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</si>
  <si>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</si>
  <si>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</si>
  <si>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</si>
  <si>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</si>
  <si>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</si>
  <si>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</si>
  <si>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</si>
  <si>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</si>
  <si>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</si>
  <si>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</si>
  <si>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</si>
  <si>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</si>
  <si>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Базова дотація</t>
  </si>
  <si>
    <t>Освітня субвенція з державного бюджету місцевим бюджетам</t>
  </si>
  <si>
    <t>Всього без урахування трансферт</t>
  </si>
  <si>
    <t>Доходи (загальний фонд)</t>
  </si>
  <si>
    <t>станом на 1 січня 2018 року</t>
  </si>
  <si>
    <t>Найменування</t>
  </si>
  <si>
    <t>РАЗОМ ПО ЗАГАЛЬНОМУ ФОНДУ</t>
  </si>
  <si>
    <t>Доходи (спеціальний фонд)</t>
  </si>
  <si>
    <t>Екологічний податок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</si>
  <si>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</si>
  <si>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</si>
  <si>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</si>
  <si>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</si>
  <si>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</si>
  <si>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</si>
  <si>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</si>
  <si>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РАЗОМ ПО СПЕЦІАЛЬНОМУ ФОНДУ</t>
  </si>
  <si>
    <t>ВСЬОГО ДОХОДІВ</t>
  </si>
  <si>
    <t>Дотації з державного бюджету місцевим бюджетам</t>
  </si>
  <si>
    <t>Субвенції  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</si>
  <si>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</si>
  <si>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</si>
  <si>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</si>
  <si>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</si>
  <si>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</si>
  <si>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</si>
  <si>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</si>
  <si>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</si>
  <si>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</si>
  <si>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</si>
  <si>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18010100</t>
  </si>
  <si>
    <t>18010200</t>
  </si>
  <si>
    <t>18010300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</si>
  <si>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</si>
  <si>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</si>
  <si>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</si>
  <si>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</si>
  <si>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</si>
  <si>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</si>
  <si>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</si>
  <si>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</si>
  <si>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</si>
  <si>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</si>
  <si>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18011100</t>
  </si>
  <si>
    <t>19010200</t>
  </si>
  <si>
    <t>Надходження від скидів забруднюючих речовин безпосередньо у водні об`єкти </t>
  </si>
  <si>
    <t>41053400</t>
  </si>
  <si>
    <t>Субвенція з місцевого бюджету на виконання інвестиційних проектів</t>
  </si>
  <si>
    <t>11010100</t>
  </si>
  <si>
    <t>11010200</t>
  </si>
  <si>
    <t>11010400</t>
  </si>
  <si>
    <t>11010500</t>
  </si>
  <si>
    <t>11020200</t>
  </si>
  <si>
    <t>18050300</t>
  </si>
  <si>
    <t>18050400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</si>
  <si>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</si>
  <si>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</si>
  <si>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</si>
  <si>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</si>
  <si>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21081100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</si>
  <si>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</si>
  <si>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</si>
  <si>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</si>
  <si>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</si>
  <si>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</si>
  <si>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</si>
  <si>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</si>
  <si>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</si>
  <si>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</si>
  <si>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</si>
  <si>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</si>
  <si>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22090100</t>
  </si>
  <si>
    <t>22090400</t>
  </si>
  <si>
    <t>24060300</t>
  </si>
  <si>
    <t>24062200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</si>
  <si>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 відшкодування збитків за погіршення якості ґрунтового покриву тощо та за неодержання доходів у зв`язку з тимчасовим невикористанням земельних ділянок</t>
  </si>
  <si>
    <t>41033900</t>
  </si>
  <si>
    <t>41035500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</si>
  <si>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</si>
  <si>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41040200</t>
  </si>
  <si>
    <t>41051000</t>
  </si>
  <si>
    <t>41051200</t>
  </si>
  <si>
    <t>41051400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</si>
  <si>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</si>
  <si>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41053900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</si>
  <si>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</si>
  <si>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</si>
  <si>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</si>
  <si>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25010100</t>
  </si>
  <si>
    <t>25010300</t>
  </si>
  <si>
    <t>Плата за оренду майна бюджетних установ, що здійснюється відповідного до Закону України «Про оренду державного та комунального майна»</t>
  </si>
  <si>
    <t>25010400</t>
  </si>
  <si>
    <t>25020100</t>
  </si>
  <si>
    <t>25020200</t>
  </si>
  <si>
    <t>Надходження, що отримають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</si>
  <si>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ВСЬОГО ДОХОДІВ без урахування трансферт</t>
  </si>
  <si>
    <t>(назва бюджету)</t>
  </si>
  <si>
    <t>Виконання доходів бюджету Ананьївської міської територіальної громади</t>
  </si>
  <si>
    <t>за січень - червень 2021 року</t>
  </si>
  <si>
    <t>План на рік з урахуванням змін</t>
  </si>
  <si>
    <t>План на січень-червень 2021 року</t>
  </si>
  <si>
    <t>Виконано за січень-червень 2021 року</t>
  </si>
  <si>
    <t>(+/-) відхилення до уточненого плану за січень-червень 2021 року</t>
  </si>
  <si>
    <t>Відсоток виконання плану на січень-червень 2021 року</t>
  </si>
  <si>
    <t>Секретар міської ради</t>
  </si>
  <si>
    <t>Оксана Глущенко</t>
  </si>
  <si>
    <t>Додаток 1
до рішення сесії  Ананьївської міської ради
від  03.09.2021року № 336-VІІІ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</si>
</sst>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3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indexed="8"/>
      <name val="Arial"/>
      <family val="2"/>
      <charset val="204"/>
    </font>
    <font>
      <sz val="6"/>
      <color indexed="8"/>
      <name val="Times New Roman"/>
      <family val="1"/>
      <charset val="204"/>
    </font>
    <font>
      <b/>
      <i/>
      <u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3">
    <xf numFmtId="0" fontId="0" fillId="0" borderId="0"/>
    <xf numFmtId="0" fontId="1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12" fillId="0" borderId="0" xfId="0" applyFont="1" applyAlignment="1">
      <alignment horizontal="center"/>
    </xf>
    <xf numFmtId="0" fontId="0" fillId="0" borderId="0" xfId="0" applyBorder="1" applyAlignment="1"/>
    <xf numFmtId="0" fontId="12" fillId="0" borderId="0" xfId="0" applyFont="1" applyAlignment="1"/>
    <xf numFmtId="0" fontId="13" fillId="0" borderId="0" xfId="0" applyFont="1" applyAlignment="1"/>
    <xf numFmtId="0" fontId="0" fillId="0" borderId="2" xfId="0" applyBorder="1" applyAlignment="1"/>
    <xf numFmtId="0" fontId="15" fillId="0" borderId="2" xfId="0" applyFont="1" applyBorder="1"/>
    <xf numFmtId="0" fontId="17" fillId="0" borderId="0" xfId="0" applyFont="1"/>
    <xf numFmtId="0" fontId="17" fillId="0" borderId="0" xfId="0" applyFont="1" applyAlignment="1">
      <alignment wrapText="1"/>
    </xf>
    <xf numFmtId="0" fontId="17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wrapText="1"/>
    </xf>
    <xf numFmtId="0" fontId="15" fillId="0" borderId="1" xfId="0" applyFont="1" applyBorder="1"/>
    <xf numFmtId="164" fontId="17" fillId="0" borderId="0" xfId="0" applyNumberFormat="1" applyFont="1"/>
    <xf numFmtId="0" fontId="17" fillId="0" borderId="0" xfId="0" applyFont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2" xfId="2" applyFont="1" applyBorder="1" applyAlignment="1">
      <alignment horizontal="right"/>
    </xf>
    <xf numFmtId="0" fontId="16" fillId="0" borderId="2" xfId="0" applyFont="1" applyBorder="1" applyAlignment="1">
      <alignment horizontal="right"/>
    </xf>
    <xf numFmtId="0" fontId="16" fillId="0" borderId="2" xfId="2" applyFont="1" applyBorder="1" applyAlignment="1">
      <alignment horizontal="right"/>
    </xf>
    <xf numFmtId="2" fontId="17" fillId="0" borderId="0" xfId="0" applyNumberFormat="1" applyFont="1"/>
    <xf numFmtId="0" fontId="17" fillId="0" borderId="0" xfId="0" applyFont="1" applyAlignment="1"/>
    <xf numFmtId="0" fontId="24" fillId="5" borderId="0" xfId="0" applyFont="1" applyFill="1" applyAlignment="1">
      <alignment horizontal="left" vertical="top" wrapText="1"/>
    </xf>
    <xf numFmtId="0" fontId="25" fillId="5" borderId="0" xfId="0" applyFont="1" applyFill="1" applyAlignment="1">
      <alignment horizontal="left" vertical="top" wrapText="1"/>
    </xf>
    <xf numFmtId="164" fontId="26" fillId="0" borderId="2" xfId="0" applyNumberFormat="1" applyFont="1" applyBorder="1"/>
    <xf numFmtId="164" fontId="27" fillId="0" borderId="2" xfId="12" applyNumberFormat="1" applyFont="1" applyBorder="1"/>
    <xf numFmtId="164" fontId="27" fillId="0" borderId="2" xfId="0" applyNumberFormat="1" applyFont="1" applyBorder="1"/>
    <xf numFmtId="0" fontId="27" fillId="0" borderId="0" xfId="5" applyFont="1"/>
    <xf numFmtId="164" fontId="28" fillId="4" borderId="2" xfId="0" applyNumberFormat="1" applyFont="1" applyFill="1" applyBorder="1"/>
    <xf numFmtId="0" fontId="26" fillId="3" borderId="2" xfId="0" applyFont="1" applyFill="1" applyBorder="1" applyAlignment="1">
      <alignment horizontal="center" vertical="center" wrapText="1"/>
    </xf>
    <xf numFmtId="0" fontId="28" fillId="3" borderId="2" xfId="1" applyFont="1" applyFill="1" applyBorder="1" applyAlignment="1">
      <alignment horizontal="center" wrapText="1"/>
    </xf>
    <xf numFmtId="164" fontId="26" fillId="0" borderId="2" xfId="2" applyNumberFormat="1" applyFont="1" applyBorder="1"/>
    <xf numFmtId="164" fontId="26" fillId="2" borderId="2" xfId="0" applyNumberFormat="1" applyFont="1" applyFill="1" applyBorder="1"/>
    <xf numFmtId="2" fontId="29" fillId="3" borderId="2" xfId="0" applyNumberFormat="1" applyFont="1" applyFill="1" applyBorder="1"/>
    <xf numFmtId="0" fontId="26" fillId="3" borderId="2" xfId="0" applyFont="1" applyFill="1" applyBorder="1" applyAlignment="1">
      <alignment horizontal="center" wrapText="1"/>
    </xf>
    <xf numFmtId="0" fontId="26" fillId="0" borderId="2" xfId="0" applyFont="1" applyBorder="1" applyAlignment="1">
      <alignment wrapText="1"/>
    </xf>
    <xf numFmtId="0" fontId="27" fillId="0" borderId="2" xfId="0" applyFont="1" applyBorder="1" applyAlignment="1">
      <alignment wrapText="1"/>
    </xf>
    <xf numFmtId="0" fontId="26" fillId="0" borderId="2" xfId="2" applyFont="1" applyBorder="1" applyAlignment="1">
      <alignment wrapText="1"/>
    </xf>
    <xf numFmtId="0" fontId="27" fillId="0" borderId="2" xfId="2" applyFont="1" applyBorder="1" applyAlignment="1">
      <alignment wrapText="1"/>
    </xf>
    <xf numFmtId="0" fontId="26" fillId="0" borderId="2" xfId="0" applyFont="1" applyBorder="1"/>
    <xf numFmtId="0" fontId="27" fillId="0" borderId="2" xfId="0" applyFont="1" applyBorder="1"/>
    <xf numFmtId="0" fontId="0" fillId="0" borderId="2" xfId="0" applyBorder="1" applyAlignment="1"/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6" fillId="4" borderId="2" xfId="0" applyFont="1" applyFill="1" applyBorder="1" applyAlignment="1">
      <alignment horizontal="left"/>
    </xf>
    <xf numFmtId="0" fontId="25" fillId="5" borderId="0" xfId="0" applyFont="1" applyFill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9" fillId="3" borderId="1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21" fillId="0" borderId="6" xfId="0" applyFont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23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3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7"/>
  <sheetViews>
    <sheetView tabSelected="1" view="pageBreakPreview" zoomScaleNormal="100" zoomScaleSheetLayoutView="100" workbookViewId="0">
      <selection activeCell="M5" sqref="M5"/>
    </sheetView>
  </sheetViews>
  <sheetFormatPr defaultRowHeight="15.75" x14ac:dyDescent="0.25"/>
  <cols>
    <col min="1" max="1" width="0.140625" customWidth="1"/>
    <col min="2" max="2" width="12.85546875" style="7" customWidth="1"/>
    <col min="3" max="3" width="61.5703125" style="8" customWidth="1"/>
    <col min="4" max="4" width="20.85546875" style="7" customWidth="1"/>
    <col min="5" max="5" width="18.85546875" style="7" customWidth="1"/>
    <col min="6" max="6" width="18.5703125" style="7" customWidth="1"/>
    <col min="7" max="7" width="17.5703125" style="7" customWidth="1"/>
    <col min="8" max="8" width="14" style="7" customWidth="1"/>
  </cols>
  <sheetData>
    <row r="1" spans="1:11" ht="94.5" customHeight="1" x14ac:dyDescent="0.3">
      <c r="A1" s="7"/>
      <c r="C1" s="7"/>
      <c r="F1" s="48" t="s">
        <v>146</v>
      </c>
      <c r="G1" s="48"/>
      <c r="H1" s="48"/>
    </row>
    <row r="2" spans="1:11" ht="15.6" x14ac:dyDescent="0.3">
      <c r="B2" s="54"/>
      <c r="C2" s="54"/>
    </row>
    <row r="3" spans="1:11" ht="15.6" customHeight="1" x14ac:dyDescent="0.3">
      <c r="B3" s="55"/>
      <c r="C3" s="55"/>
    </row>
    <row r="4" spans="1:11" ht="15" x14ac:dyDescent="0.25">
      <c r="A4" s="1"/>
      <c r="B4" s="50" t="s">
        <v>137</v>
      </c>
      <c r="C4" s="51"/>
      <c r="D4" s="51"/>
      <c r="E4" s="51"/>
      <c r="F4" s="51"/>
      <c r="G4" s="51"/>
      <c r="H4" s="51"/>
      <c r="I4" s="1"/>
      <c r="J4" s="1"/>
      <c r="K4" s="1"/>
    </row>
    <row r="5" spans="1:11" ht="14.45" customHeight="1" x14ac:dyDescent="0.25">
      <c r="A5" s="1"/>
      <c r="B5" s="50" t="s">
        <v>136</v>
      </c>
      <c r="C5" s="51"/>
      <c r="D5" s="51"/>
      <c r="E5" s="51"/>
      <c r="F5" s="51"/>
      <c r="G5" s="51"/>
      <c r="H5" s="51"/>
      <c r="I5" s="1"/>
      <c r="J5" s="1"/>
      <c r="K5" s="1"/>
    </row>
    <row r="6" spans="1:11" ht="18.75" x14ac:dyDescent="0.3">
      <c r="A6" s="4" t="s">
        <v>44</v>
      </c>
      <c r="B6" s="58" t="s">
        <v>138</v>
      </c>
      <c r="C6" s="59"/>
      <c r="D6" s="59"/>
      <c r="E6" s="59"/>
      <c r="F6" s="59"/>
      <c r="G6" s="59"/>
      <c r="H6" s="59"/>
      <c r="I6" s="3"/>
      <c r="J6" s="3"/>
      <c r="K6" s="3"/>
    </row>
    <row r="7" spans="1:11" x14ac:dyDescent="0.25">
      <c r="B7" s="21"/>
      <c r="D7" s="21"/>
      <c r="E7" s="21"/>
      <c r="F7" s="21"/>
      <c r="G7" s="21"/>
      <c r="H7" s="15" t="s">
        <v>0</v>
      </c>
    </row>
    <row r="8" spans="1:11" ht="78.75" customHeight="1" x14ac:dyDescent="0.25">
      <c r="A8" s="41"/>
      <c r="B8" s="42" t="s">
        <v>1</v>
      </c>
      <c r="C8" s="44" t="s">
        <v>45</v>
      </c>
      <c r="D8" s="49" t="s">
        <v>139</v>
      </c>
      <c r="E8" s="49" t="s">
        <v>140</v>
      </c>
      <c r="F8" s="49" t="s">
        <v>141</v>
      </c>
      <c r="G8" s="49" t="s">
        <v>142</v>
      </c>
      <c r="H8" s="49" t="s">
        <v>143</v>
      </c>
      <c r="I8" s="2"/>
    </row>
    <row r="9" spans="1:11" ht="31.5" customHeight="1" x14ac:dyDescent="0.25">
      <c r="A9" s="41"/>
      <c r="B9" s="43"/>
      <c r="C9" s="45"/>
      <c r="D9" s="49"/>
      <c r="E9" s="49"/>
      <c r="F9" s="49"/>
      <c r="G9" s="49"/>
      <c r="H9" s="49"/>
    </row>
    <row r="10" spans="1:11" ht="18" customHeight="1" x14ac:dyDescent="0.3">
      <c r="A10" s="5"/>
      <c r="B10" s="9"/>
      <c r="C10" s="34" t="s">
        <v>43</v>
      </c>
      <c r="D10" s="11"/>
      <c r="E10" s="11"/>
      <c r="F10" s="11"/>
      <c r="G10" s="12"/>
      <c r="H10" s="12"/>
    </row>
    <row r="11" spans="1:11" ht="20.25" x14ac:dyDescent="0.3">
      <c r="A11" s="6"/>
      <c r="B11" s="18">
        <v>10000000</v>
      </c>
      <c r="C11" s="35" t="s">
        <v>2</v>
      </c>
      <c r="D11" s="24">
        <f t="shared" ref="D11:F11" si="0">D12+D20+D23+D29</f>
        <v>94138764</v>
      </c>
      <c r="E11" s="24">
        <f t="shared" si="0"/>
        <v>35994434</v>
      </c>
      <c r="F11" s="24">
        <f t="shared" si="0"/>
        <v>36906323.329999998</v>
      </c>
      <c r="G11" s="24">
        <f t="shared" ref="G11" si="1">F11-E11</f>
        <v>911889.32999999821</v>
      </c>
      <c r="H11" s="24">
        <f t="shared" ref="H11" si="2">F11/E11*100</f>
        <v>102.53341761117842</v>
      </c>
    </row>
    <row r="12" spans="1:11" ht="40.5" x14ac:dyDescent="0.3">
      <c r="A12" s="6"/>
      <c r="B12" s="18">
        <v>11000000</v>
      </c>
      <c r="C12" s="35" t="s">
        <v>3</v>
      </c>
      <c r="D12" s="24">
        <f t="shared" ref="D12:F12" si="3">D13+D18</f>
        <v>52631380</v>
      </c>
      <c r="E12" s="24">
        <f t="shared" si="3"/>
        <v>22287480</v>
      </c>
      <c r="F12" s="24">
        <f t="shared" si="3"/>
        <v>22434226.140000001</v>
      </c>
      <c r="G12" s="24">
        <f t="shared" ref="G12" si="4">F12-E12</f>
        <v>146746.1400000006</v>
      </c>
      <c r="H12" s="24">
        <f t="shared" ref="H12" si="5">F12/E12*100</f>
        <v>100.65842410178271</v>
      </c>
    </row>
    <row r="13" spans="1:11" ht="20.25" x14ac:dyDescent="0.3">
      <c r="A13" s="6"/>
      <c r="B13" s="18">
        <v>11010000</v>
      </c>
      <c r="C13" s="35" t="s">
        <v>4</v>
      </c>
      <c r="D13" s="24">
        <f t="shared" ref="D13:F13" si="6">D14+D15+D16+D17</f>
        <v>52614300</v>
      </c>
      <c r="E13" s="24">
        <f t="shared" si="6"/>
        <v>22270400</v>
      </c>
      <c r="F13" s="24">
        <f t="shared" si="6"/>
        <v>22417142.600000001</v>
      </c>
      <c r="G13" s="24">
        <f>F13-E13</f>
        <v>146742.60000000149</v>
      </c>
      <c r="H13" s="24">
        <f>F13/E13*100</f>
        <v>100.65891317623392</v>
      </c>
    </row>
    <row r="14" spans="1:11" ht="81" x14ac:dyDescent="0.3">
      <c r="A14" s="6"/>
      <c r="B14" s="16" t="s">
        <v>88</v>
      </c>
      <c r="C14" s="36" t="s">
        <v>5</v>
      </c>
      <c r="D14" s="25">
        <v>39100000</v>
      </c>
      <c r="E14" s="25">
        <v>19492040</v>
      </c>
      <c r="F14" s="25">
        <v>19616598.190000001</v>
      </c>
      <c r="G14" s="26">
        <f>F14-E14</f>
        <v>124558.19000000134</v>
      </c>
      <c r="H14" s="26">
        <f>F14/E14*100</f>
        <v>100.63902080028566</v>
      </c>
    </row>
    <row r="15" spans="1:11" ht="121.5" x14ac:dyDescent="0.3">
      <c r="A15" s="6"/>
      <c r="B15" s="16" t="s">
        <v>89</v>
      </c>
      <c r="C15" s="36" t="s">
        <v>6</v>
      </c>
      <c r="D15" s="27">
        <v>6064300</v>
      </c>
      <c r="E15" s="25">
        <v>2116560</v>
      </c>
      <c r="F15" s="25">
        <v>2116632.31</v>
      </c>
      <c r="G15" s="26">
        <f t="shared" ref="G15:G17" si="7">F15-E15</f>
        <v>72.310000000055879</v>
      </c>
      <c r="H15" s="26">
        <f t="shared" ref="H15:H17" si="8">F15/E15*100</f>
        <v>100.00341639263711</v>
      </c>
    </row>
    <row r="16" spans="1:11" ht="81" x14ac:dyDescent="0.3">
      <c r="A16" s="6"/>
      <c r="B16" s="16" t="s">
        <v>90</v>
      </c>
      <c r="C16" s="36" t="s">
        <v>7</v>
      </c>
      <c r="D16" s="25">
        <v>6600000</v>
      </c>
      <c r="E16" s="25">
        <v>304040</v>
      </c>
      <c r="F16" s="25">
        <v>310617.51</v>
      </c>
      <c r="G16" s="26">
        <f t="shared" si="7"/>
        <v>6577.5100000000093</v>
      </c>
      <c r="H16" s="26">
        <f t="shared" si="8"/>
        <v>102.16336995132221</v>
      </c>
    </row>
    <row r="17" spans="1:8" ht="60.75" x14ac:dyDescent="0.3">
      <c r="A17" s="6"/>
      <c r="B17" s="16" t="s">
        <v>91</v>
      </c>
      <c r="C17" s="36" t="s">
        <v>8</v>
      </c>
      <c r="D17" s="25">
        <v>850000</v>
      </c>
      <c r="E17" s="25">
        <v>357760</v>
      </c>
      <c r="F17" s="25">
        <v>373294.58999999997</v>
      </c>
      <c r="G17" s="26">
        <f t="shared" si="7"/>
        <v>15534.589999999967</v>
      </c>
      <c r="H17" s="26">
        <f t="shared" si="8"/>
        <v>104.3421819096601</v>
      </c>
    </row>
    <row r="18" spans="1:8" ht="20.25" x14ac:dyDescent="0.3">
      <c r="A18" s="6"/>
      <c r="B18" s="18">
        <v>11020000</v>
      </c>
      <c r="C18" s="35" t="s">
        <v>9</v>
      </c>
      <c r="D18" s="24">
        <f t="shared" ref="D18:F18" si="9">D19</f>
        <v>17080</v>
      </c>
      <c r="E18" s="24">
        <f t="shared" si="9"/>
        <v>17080</v>
      </c>
      <c r="F18" s="24">
        <f t="shared" si="9"/>
        <v>17083.54</v>
      </c>
      <c r="G18" s="24">
        <f t="shared" ref="G18:G28" si="10">F18-E18</f>
        <v>3.5400000000008731</v>
      </c>
      <c r="H18" s="24">
        <f t="shared" ref="H18:H28" si="11">F18/E18*100</f>
        <v>100.02072599531617</v>
      </c>
    </row>
    <row r="19" spans="1:8" ht="40.5" x14ac:dyDescent="0.3">
      <c r="A19" s="6"/>
      <c r="B19" s="16" t="s">
        <v>92</v>
      </c>
      <c r="C19" s="36" t="s">
        <v>10</v>
      </c>
      <c r="D19" s="26">
        <v>17080</v>
      </c>
      <c r="E19" s="26">
        <v>17080</v>
      </c>
      <c r="F19" s="26">
        <v>17083.54</v>
      </c>
      <c r="G19" s="26">
        <f t="shared" si="10"/>
        <v>3.5400000000008731</v>
      </c>
      <c r="H19" s="26">
        <f t="shared" si="11"/>
        <v>100.02072599531617</v>
      </c>
    </row>
    <row r="20" spans="1:8" ht="40.5" x14ac:dyDescent="0.3">
      <c r="A20" s="6"/>
      <c r="B20" s="18">
        <v>13000000</v>
      </c>
      <c r="C20" s="35" t="s">
        <v>11</v>
      </c>
      <c r="D20" s="24">
        <f t="shared" ref="D20:F20" si="12">D21+D22</f>
        <v>65700</v>
      </c>
      <c r="E20" s="24">
        <f t="shared" si="12"/>
        <v>23670</v>
      </c>
      <c r="F20" s="24">
        <f t="shared" si="12"/>
        <v>23723.03</v>
      </c>
      <c r="G20" s="24">
        <f t="shared" si="10"/>
        <v>53.029999999998836</v>
      </c>
      <c r="H20" s="24">
        <f t="shared" si="11"/>
        <v>100.2240388677651</v>
      </c>
    </row>
    <row r="21" spans="1:8" ht="101.25" x14ac:dyDescent="0.3">
      <c r="A21" s="6"/>
      <c r="B21" s="16" t="s">
        <v>66</v>
      </c>
      <c r="C21" s="36" t="s">
        <v>67</v>
      </c>
      <c r="D21" s="26">
        <v>57200</v>
      </c>
      <c r="E21" s="26">
        <v>20210</v>
      </c>
      <c r="F21" s="26">
        <v>20230.16</v>
      </c>
      <c r="G21" s="26">
        <f t="shared" si="10"/>
        <v>20.159999999999854</v>
      </c>
      <c r="H21" s="26">
        <f t="shared" si="11"/>
        <v>100.09975259772391</v>
      </c>
    </row>
    <row r="22" spans="1:8" ht="60.75" x14ac:dyDescent="0.3">
      <c r="A22" s="6"/>
      <c r="B22" s="16" t="s">
        <v>68</v>
      </c>
      <c r="C22" s="36" t="s">
        <v>69</v>
      </c>
      <c r="D22" s="26">
        <v>8500</v>
      </c>
      <c r="E22" s="26">
        <v>3460</v>
      </c>
      <c r="F22" s="26">
        <v>3492.8699999999994</v>
      </c>
      <c r="G22" s="26">
        <f t="shared" si="10"/>
        <v>32.869999999999436</v>
      </c>
      <c r="H22" s="26">
        <f t="shared" si="11"/>
        <v>100.94999999999999</v>
      </c>
    </row>
    <row r="23" spans="1:8" ht="20.25" x14ac:dyDescent="0.3">
      <c r="A23" s="6"/>
      <c r="B23" s="18">
        <v>14000000</v>
      </c>
      <c r="C23" s="35" t="s">
        <v>12</v>
      </c>
      <c r="D23" s="24">
        <f t="shared" ref="D23:F23" si="13">D24+D26+D28</f>
        <v>7584184</v>
      </c>
      <c r="E23" s="24">
        <f t="shared" si="13"/>
        <v>1489314</v>
      </c>
      <c r="F23" s="24">
        <f t="shared" si="13"/>
        <v>1507690.8</v>
      </c>
      <c r="G23" s="24">
        <f t="shared" si="10"/>
        <v>18376.800000000047</v>
      </c>
      <c r="H23" s="24">
        <f t="shared" si="11"/>
        <v>101.23391037752951</v>
      </c>
    </row>
    <row r="24" spans="1:8" ht="40.5" x14ac:dyDescent="0.3">
      <c r="A24" s="6"/>
      <c r="B24" s="18">
        <v>14020000</v>
      </c>
      <c r="C24" s="35" t="s">
        <v>13</v>
      </c>
      <c r="D24" s="24">
        <f t="shared" ref="D24:F24" si="14">D25</f>
        <v>1500000</v>
      </c>
      <c r="E24" s="24">
        <f t="shared" si="14"/>
        <v>260230</v>
      </c>
      <c r="F24" s="24">
        <f t="shared" si="14"/>
        <v>256633.91000000003</v>
      </c>
      <c r="G24" s="24">
        <f t="shared" si="10"/>
        <v>-3596.0899999999674</v>
      </c>
      <c r="H24" s="24">
        <f t="shared" si="11"/>
        <v>98.618110901894497</v>
      </c>
    </row>
    <row r="25" spans="1:8" ht="20.25" x14ac:dyDescent="0.3">
      <c r="A25" s="6"/>
      <c r="B25" s="16">
        <v>14021900</v>
      </c>
      <c r="C25" s="36" t="s">
        <v>14</v>
      </c>
      <c r="D25" s="26">
        <v>1500000</v>
      </c>
      <c r="E25" s="26">
        <v>260230</v>
      </c>
      <c r="F25" s="26">
        <v>256633.91000000003</v>
      </c>
      <c r="G25" s="26">
        <f t="shared" si="10"/>
        <v>-3596.0899999999674</v>
      </c>
      <c r="H25" s="26">
        <f t="shared" si="11"/>
        <v>98.618110901894497</v>
      </c>
    </row>
    <row r="26" spans="1:8" ht="60.75" x14ac:dyDescent="0.3">
      <c r="A26" s="6"/>
      <c r="B26" s="18">
        <v>14030000</v>
      </c>
      <c r="C26" s="35" t="s">
        <v>15</v>
      </c>
      <c r="D26" s="24">
        <f t="shared" ref="D26:F26" si="15">D27</f>
        <v>5294184</v>
      </c>
      <c r="E26" s="24">
        <f t="shared" si="15"/>
        <v>864364</v>
      </c>
      <c r="F26" s="24">
        <f t="shared" si="15"/>
        <v>871577.32000000007</v>
      </c>
      <c r="G26" s="24">
        <f t="shared" si="10"/>
        <v>7213.3200000000652</v>
      </c>
      <c r="H26" s="24">
        <f t="shared" si="11"/>
        <v>100.83452341837467</v>
      </c>
    </row>
    <row r="27" spans="1:8" ht="20.25" x14ac:dyDescent="0.3">
      <c r="A27" s="6"/>
      <c r="B27" s="16">
        <v>14031900</v>
      </c>
      <c r="C27" s="36" t="s">
        <v>14</v>
      </c>
      <c r="D27" s="26">
        <v>5294184</v>
      </c>
      <c r="E27" s="26">
        <v>864364</v>
      </c>
      <c r="F27" s="26">
        <v>871577.32000000007</v>
      </c>
      <c r="G27" s="26">
        <f t="shared" si="10"/>
        <v>7213.3200000000652</v>
      </c>
      <c r="H27" s="26">
        <f t="shared" si="11"/>
        <v>100.83452341837467</v>
      </c>
    </row>
    <row r="28" spans="1:8" ht="60.75" x14ac:dyDescent="0.3">
      <c r="A28" s="6"/>
      <c r="B28" s="18">
        <v>14040000</v>
      </c>
      <c r="C28" s="35" t="s">
        <v>16</v>
      </c>
      <c r="D28" s="26">
        <v>790000</v>
      </c>
      <c r="E28" s="26">
        <v>364720</v>
      </c>
      <c r="F28" s="26">
        <v>379479.57</v>
      </c>
      <c r="G28" s="26">
        <f t="shared" si="10"/>
        <v>14759.570000000007</v>
      </c>
      <c r="H28" s="26">
        <f t="shared" si="11"/>
        <v>104.04682221978506</v>
      </c>
    </row>
    <row r="29" spans="1:8" ht="20.25" x14ac:dyDescent="0.3">
      <c r="A29" s="6"/>
      <c r="B29" s="18">
        <v>18000000</v>
      </c>
      <c r="C29" s="35" t="s">
        <v>17</v>
      </c>
      <c r="D29" s="24">
        <f t="shared" ref="D29:F29" si="16">D30+D40</f>
        <v>33857500</v>
      </c>
      <c r="E29" s="24">
        <f t="shared" si="16"/>
        <v>12193970</v>
      </c>
      <c r="F29" s="24">
        <f t="shared" si="16"/>
        <v>12940683.359999999</v>
      </c>
      <c r="G29" s="24">
        <f t="shared" ref="G29:G30" si="17">F29-E29</f>
        <v>746713.3599999994</v>
      </c>
      <c r="H29" s="24">
        <f t="shared" ref="H29:H30" si="18">F29/E29*100</f>
        <v>106.12362798989992</v>
      </c>
    </row>
    <row r="30" spans="1:8" ht="20.25" x14ac:dyDescent="0.3">
      <c r="A30" s="6"/>
      <c r="B30" s="18">
        <v>18010000</v>
      </c>
      <c r="C30" s="35" t="s">
        <v>18</v>
      </c>
      <c r="D30" s="24">
        <f t="shared" ref="D30:F30" si="19">D31+D32+D33+D34+D35+D36+D37+D38+D39</f>
        <v>17341500</v>
      </c>
      <c r="E30" s="24">
        <f t="shared" si="19"/>
        <v>5202250</v>
      </c>
      <c r="F30" s="24">
        <f t="shared" si="19"/>
        <v>5687473.1099999994</v>
      </c>
      <c r="G30" s="24">
        <f t="shared" si="17"/>
        <v>485223.1099999994</v>
      </c>
      <c r="H30" s="24">
        <f t="shared" si="18"/>
        <v>109.32717785573548</v>
      </c>
    </row>
    <row r="31" spans="1:8" ht="81" x14ac:dyDescent="0.3">
      <c r="A31" s="6"/>
      <c r="B31" s="16" t="s">
        <v>70</v>
      </c>
      <c r="C31" s="36" t="s">
        <v>19</v>
      </c>
      <c r="D31" s="26">
        <v>3000</v>
      </c>
      <c r="E31" s="26">
        <v>1160</v>
      </c>
      <c r="F31" s="26">
        <v>1208.67</v>
      </c>
      <c r="G31" s="26">
        <f t="shared" ref="G31:G40" si="20">F31-E31</f>
        <v>48.670000000000073</v>
      </c>
      <c r="H31" s="26">
        <f t="shared" ref="H31:H40" si="21">F31/E31*100</f>
        <v>104.19568965517243</v>
      </c>
    </row>
    <row r="32" spans="1:8" ht="81" x14ac:dyDescent="0.3">
      <c r="A32" s="6"/>
      <c r="B32" s="16" t="s">
        <v>71</v>
      </c>
      <c r="C32" s="36" t="s">
        <v>20</v>
      </c>
      <c r="D32" s="26">
        <v>75600</v>
      </c>
      <c r="E32" s="26">
        <v>8760</v>
      </c>
      <c r="F32" s="26">
        <v>9094.67</v>
      </c>
      <c r="G32" s="26">
        <f t="shared" si="20"/>
        <v>334.67000000000007</v>
      </c>
      <c r="H32" s="26">
        <f t="shared" si="21"/>
        <v>103.82043378995434</v>
      </c>
    </row>
    <row r="33" spans="1:8" ht="81" x14ac:dyDescent="0.3">
      <c r="A33" s="6"/>
      <c r="B33" s="16" t="s">
        <v>72</v>
      </c>
      <c r="C33" s="36" t="s">
        <v>21</v>
      </c>
      <c r="D33" s="26">
        <v>103700</v>
      </c>
      <c r="E33" s="26">
        <v>77700</v>
      </c>
      <c r="F33" s="26">
        <v>77743.319999999992</v>
      </c>
      <c r="G33" s="26">
        <f t="shared" si="20"/>
        <v>43.319999999992433</v>
      </c>
      <c r="H33" s="26">
        <f t="shared" si="21"/>
        <v>100.05575289575287</v>
      </c>
    </row>
    <row r="34" spans="1:8" ht="81" x14ac:dyDescent="0.3">
      <c r="A34" s="6"/>
      <c r="B34" s="16" t="s">
        <v>73</v>
      </c>
      <c r="C34" s="36" t="s">
        <v>74</v>
      </c>
      <c r="D34" s="26">
        <v>676700</v>
      </c>
      <c r="E34" s="26">
        <v>300200</v>
      </c>
      <c r="F34" s="26">
        <v>317380.57</v>
      </c>
      <c r="G34" s="26">
        <f t="shared" si="20"/>
        <v>17180.570000000007</v>
      </c>
      <c r="H34" s="26">
        <f t="shared" si="21"/>
        <v>105.72304130579613</v>
      </c>
    </row>
    <row r="35" spans="1:8" ht="20.25" x14ac:dyDescent="0.3">
      <c r="A35" s="6"/>
      <c r="B35" s="16" t="s">
        <v>75</v>
      </c>
      <c r="C35" s="36" t="s">
        <v>76</v>
      </c>
      <c r="D35" s="26">
        <v>4680000</v>
      </c>
      <c r="E35" s="26">
        <v>2021920</v>
      </c>
      <c r="F35" s="26">
        <v>2241859.8199999998</v>
      </c>
      <c r="G35" s="26">
        <f t="shared" si="20"/>
        <v>219939.81999999983</v>
      </c>
      <c r="H35" s="26">
        <f t="shared" si="21"/>
        <v>110.87777063385296</v>
      </c>
    </row>
    <row r="36" spans="1:8" ht="20.25" x14ac:dyDescent="0.3">
      <c r="A36" s="6"/>
      <c r="B36" s="16" t="s">
        <v>77</v>
      </c>
      <c r="C36" s="36" t="s">
        <v>78</v>
      </c>
      <c r="D36" s="26">
        <v>6100000</v>
      </c>
      <c r="E36" s="26">
        <v>2243830</v>
      </c>
      <c r="F36" s="26">
        <v>2474249.0299999998</v>
      </c>
      <c r="G36" s="26">
        <f t="shared" si="20"/>
        <v>230419.0299999998</v>
      </c>
      <c r="H36" s="26">
        <f t="shared" si="21"/>
        <v>110.2690056733353</v>
      </c>
    </row>
    <row r="37" spans="1:8" ht="20.25" x14ac:dyDescent="0.3">
      <c r="A37" s="6"/>
      <c r="B37" s="16" t="s">
        <v>79</v>
      </c>
      <c r="C37" s="36" t="s">
        <v>80</v>
      </c>
      <c r="D37" s="26">
        <v>2590000</v>
      </c>
      <c r="E37" s="26">
        <v>131030</v>
      </c>
      <c r="F37" s="26">
        <v>135697.47</v>
      </c>
      <c r="G37" s="26">
        <f t="shared" si="20"/>
        <v>4667.4700000000012</v>
      </c>
      <c r="H37" s="26">
        <f t="shared" si="21"/>
        <v>103.56213844157827</v>
      </c>
    </row>
    <row r="38" spans="1:8" ht="20.25" x14ac:dyDescent="0.3">
      <c r="A38" s="6"/>
      <c r="B38" s="16" t="s">
        <v>81</v>
      </c>
      <c r="C38" s="36" t="s">
        <v>82</v>
      </c>
      <c r="D38" s="26">
        <v>3100000</v>
      </c>
      <c r="E38" s="26">
        <v>405150</v>
      </c>
      <c r="F38" s="26">
        <v>417739.56</v>
      </c>
      <c r="G38" s="26">
        <f t="shared" si="20"/>
        <v>12589.559999999998</v>
      </c>
      <c r="H38" s="26">
        <f t="shared" si="21"/>
        <v>103.10738245094409</v>
      </c>
    </row>
    <row r="39" spans="1:8" ht="20.25" x14ac:dyDescent="0.3">
      <c r="A39" s="6"/>
      <c r="B39" s="16" t="s">
        <v>83</v>
      </c>
      <c r="C39" s="36" t="s">
        <v>22</v>
      </c>
      <c r="D39" s="26">
        <v>12500</v>
      </c>
      <c r="E39" s="26">
        <v>12500</v>
      </c>
      <c r="F39" s="26">
        <v>12500</v>
      </c>
      <c r="G39" s="26">
        <f t="shared" si="20"/>
        <v>0</v>
      </c>
      <c r="H39" s="26">
        <f t="shared" si="21"/>
        <v>100</v>
      </c>
    </row>
    <row r="40" spans="1:8" ht="20.25" x14ac:dyDescent="0.3">
      <c r="A40" s="6"/>
      <c r="B40" s="18">
        <v>18050000</v>
      </c>
      <c r="C40" s="35" t="s">
        <v>23</v>
      </c>
      <c r="D40" s="24">
        <f t="shared" ref="D40:F40" si="22">D41+D42+D43</f>
        <v>16516000</v>
      </c>
      <c r="E40" s="24">
        <f t="shared" si="22"/>
        <v>6991720</v>
      </c>
      <c r="F40" s="24">
        <f t="shared" si="22"/>
        <v>7253210.25</v>
      </c>
      <c r="G40" s="24">
        <f t="shared" si="20"/>
        <v>261490.25</v>
      </c>
      <c r="H40" s="24">
        <f t="shared" si="21"/>
        <v>103.73999888439469</v>
      </c>
    </row>
    <row r="41" spans="1:8" ht="20.25" x14ac:dyDescent="0.3">
      <c r="A41" s="6"/>
      <c r="B41" s="16" t="s">
        <v>93</v>
      </c>
      <c r="C41" s="36" t="s">
        <v>24</v>
      </c>
      <c r="D41" s="26">
        <v>676000</v>
      </c>
      <c r="E41" s="26">
        <v>190430</v>
      </c>
      <c r="F41" s="26">
        <v>190432.59000000003</v>
      </c>
      <c r="G41" s="26">
        <f t="shared" ref="G41:G48" si="23">F41-E41</f>
        <v>2.5900000000256114</v>
      </c>
      <c r="H41" s="26">
        <f t="shared" ref="H41:H48" si="24">F41/E41*100</f>
        <v>100.00136007981936</v>
      </c>
    </row>
    <row r="42" spans="1:8" ht="20.25" x14ac:dyDescent="0.3">
      <c r="A42" s="6"/>
      <c r="B42" s="16" t="s">
        <v>94</v>
      </c>
      <c r="C42" s="36" t="s">
        <v>25</v>
      </c>
      <c r="D42" s="26">
        <v>7840000</v>
      </c>
      <c r="E42" s="26">
        <v>3444130</v>
      </c>
      <c r="F42" s="26">
        <v>3437215.5200000005</v>
      </c>
      <c r="G42" s="26">
        <f t="shared" si="23"/>
        <v>-6914.4799999995157</v>
      </c>
      <c r="H42" s="26">
        <f t="shared" si="24"/>
        <v>99.799238704694673</v>
      </c>
    </row>
    <row r="43" spans="1:8" ht="101.25" x14ac:dyDescent="0.3">
      <c r="A43" s="6"/>
      <c r="B43" s="16" t="s">
        <v>95</v>
      </c>
      <c r="C43" s="36" t="s">
        <v>96</v>
      </c>
      <c r="D43" s="26">
        <v>8000000</v>
      </c>
      <c r="E43" s="26">
        <v>3357160</v>
      </c>
      <c r="F43" s="26">
        <v>3625562.14</v>
      </c>
      <c r="G43" s="26">
        <f t="shared" si="23"/>
        <v>268402.14000000013</v>
      </c>
      <c r="H43" s="26">
        <f t="shared" si="24"/>
        <v>107.99491653659641</v>
      </c>
    </row>
    <row r="44" spans="1:8" ht="20.25" x14ac:dyDescent="0.3">
      <c r="A44" s="6"/>
      <c r="B44" s="18">
        <v>20000000</v>
      </c>
      <c r="C44" s="35" t="s">
        <v>27</v>
      </c>
      <c r="D44" s="24">
        <f>D45+D51+D62</f>
        <v>1975236</v>
      </c>
      <c r="E44" s="24">
        <f>E45+E51+E62</f>
        <v>937996</v>
      </c>
      <c r="F44" s="24">
        <f>F45+F51+F62</f>
        <v>1107903.8599999999</v>
      </c>
      <c r="G44" s="24">
        <f t="shared" si="23"/>
        <v>169907.85999999987</v>
      </c>
      <c r="H44" s="24">
        <f t="shared" si="24"/>
        <v>118.11392159454837</v>
      </c>
    </row>
    <row r="45" spans="1:8" ht="40.5" x14ac:dyDescent="0.3">
      <c r="A45" s="6"/>
      <c r="B45" s="18">
        <v>21000000</v>
      </c>
      <c r="C45" s="35" t="s">
        <v>28</v>
      </c>
      <c r="D45" s="24">
        <f t="shared" ref="D45:F45" si="25">D48+D46</f>
        <v>40091</v>
      </c>
      <c r="E45" s="24">
        <f t="shared" si="25"/>
        <v>40091</v>
      </c>
      <c r="F45" s="24">
        <f t="shared" si="25"/>
        <v>63409.85</v>
      </c>
      <c r="G45" s="24">
        <f t="shared" si="23"/>
        <v>23318.85</v>
      </c>
      <c r="H45" s="24">
        <f t="shared" si="24"/>
        <v>158.16480007981841</v>
      </c>
    </row>
    <row r="46" spans="1:8" ht="141.75" x14ac:dyDescent="0.3">
      <c r="A46" s="6"/>
      <c r="B46" s="18">
        <v>21010000</v>
      </c>
      <c r="C46" s="35" t="s">
        <v>98</v>
      </c>
      <c r="D46" s="24">
        <f t="shared" ref="D46:F46" si="26">D47</f>
        <v>2083</v>
      </c>
      <c r="E46" s="24">
        <f t="shared" si="26"/>
        <v>2083</v>
      </c>
      <c r="F46" s="24">
        <f t="shared" si="26"/>
        <v>2086</v>
      </c>
      <c r="G46" s="24">
        <f t="shared" ref="G46" si="27">F46-E46</f>
        <v>3</v>
      </c>
      <c r="H46" s="24">
        <f t="shared" ref="H46" si="28">F46/E46*100</f>
        <v>100.14402304368699</v>
      </c>
    </row>
    <row r="47" spans="1:8" ht="81" x14ac:dyDescent="0.3">
      <c r="A47" s="6"/>
      <c r="B47" s="16">
        <v>21010300</v>
      </c>
      <c r="C47" s="36" t="s">
        <v>97</v>
      </c>
      <c r="D47" s="26">
        <v>2083</v>
      </c>
      <c r="E47" s="26">
        <v>2083</v>
      </c>
      <c r="F47" s="26">
        <v>2086</v>
      </c>
      <c r="G47" s="26">
        <f t="shared" ref="G47" si="29">F47-E47</f>
        <v>3</v>
      </c>
      <c r="H47" s="26">
        <f t="shared" ref="H47" si="30">F47/E47*100</f>
        <v>100.14402304368699</v>
      </c>
    </row>
    <row r="48" spans="1:8" ht="20.25" x14ac:dyDescent="0.3">
      <c r="A48" s="6"/>
      <c r="B48" s="18">
        <v>21080000</v>
      </c>
      <c r="C48" s="35" t="s">
        <v>29</v>
      </c>
      <c r="D48" s="24">
        <f t="shared" ref="D48:F48" si="31">D49+D50</f>
        <v>38008</v>
      </c>
      <c r="E48" s="24">
        <f t="shared" si="31"/>
        <v>38008</v>
      </c>
      <c r="F48" s="24">
        <f t="shared" si="31"/>
        <v>61323.85</v>
      </c>
      <c r="G48" s="24">
        <f t="shared" si="23"/>
        <v>23315.85</v>
      </c>
      <c r="H48" s="24">
        <f t="shared" si="24"/>
        <v>161.34458535045252</v>
      </c>
    </row>
    <row r="49" spans="1:8" ht="20.25" x14ac:dyDescent="0.3">
      <c r="A49" s="6"/>
      <c r="B49" s="16" t="s">
        <v>99</v>
      </c>
      <c r="C49" s="36" t="s">
        <v>30</v>
      </c>
      <c r="D49" s="26">
        <v>4008</v>
      </c>
      <c r="E49" s="26">
        <v>4008</v>
      </c>
      <c r="F49" s="26">
        <v>5641</v>
      </c>
      <c r="G49" s="26">
        <f t="shared" ref="G49:G52" si="32">F49-E49</f>
        <v>1633</v>
      </c>
      <c r="H49" s="26">
        <f t="shared" ref="H49:H52" si="33">F49/E49*100</f>
        <v>140.7435129740519</v>
      </c>
    </row>
    <row r="50" spans="1:8" ht="81" x14ac:dyDescent="0.3">
      <c r="A50" s="6"/>
      <c r="B50" s="16" t="s">
        <v>100</v>
      </c>
      <c r="C50" s="36" t="s">
        <v>101</v>
      </c>
      <c r="D50" s="26">
        <v>34000</v>
      </c>
      <c r="E50" s="26">
        <v>34000</v>
      </c>
      <c r="F50" s="26">
        <v>55682.85</v>
      </c>
      <c r="G50" s="26">
        <f t="shared" si="32"/>
        <v>21682.85</v>
      </c>
      <c r="H50" s="26">
        <f t="shared" si="33"/>
        <v>163.7730882352941</v>
      </c>
    </row>
    <row r="51" spans="1:8" ht="60.75" x14ac:dyDescent="0.3">
      <c r="A51" s="6"/>
      <c r="B51" s="18">
        <v>22000000</v>
      </c>
      <c r="C51" s="35" t="s">
        <v>31</v>
      </c>
      <c r="D51" s="24">
        <f t="shared" ref="D51:F51" si="34">D52+D59+D57</f>
        <v>1678515</v>
      </c>
      <c r="E51" s="24">
        <f t="shared" si="34"/>
        <v>641275</v>
      </c>
      <c r="F51" s="24">
        <f t="shared" si="34"/>
        <v>648843.53</v>
      </c>
      <c r="G51" s="24">
        <f t="shared" si="32"/>
        <v>7568.5300000000279</v>
      </c>
      <c r="H51" s="24">
        <f t="shared" si="33"/>
        <v>101.18023156991931</v>
      </c>
    </row>
    <row r="52" spans="1:8" ht="20.25" x14ac:dyDescent="0.3">
      <c r="A52" s="6"/>
      <c r="B52" s="18">
        <v>22010000</v>
      </c>
      <c r="C52" s="35" t="s">
        <v>32</v>
      </c>
      <c r="D52" s="24">
        <f t="shared" ref="D52:F52" si="35">D53+D54+D56+D55</f>
        <v>1547500</v>
      </c>
      <c r="E52" s="24">
        <f t="shared" si="35"/>
        <v>536560</v>
      </c>
      <c r="F52" s="24">
        <f t="shared" si="35"/>
        <v>536608.82999999996</v>
      </c>
      <c r="G52" s="24">
        <f t="shared" si="32"/>
        <v>48.82999999995809</v>
      </c>
      <c r="H52" s="24">
        <f t="shared" si="33"/>
        <v>100.00910056657224</v>
      </c>
    </row>
    <row r="53" spans="1:8" ht="81" x14ac:dyDescent="0.3">
      <c r="A53" s="6"/>
      <c r="B53" s="16" t="s">
        <v>102</v>
      </c>
      <c r="C53" s="36" t="s">
        <v>103</v>
      </c>
      <c r="D53" s="26">
        <v>83900</v>
      </c>
      <c r="E53" s="26">
        <v>13980</v>
      </c>
      <c r="F53" s="26">
        <v>13990</v>
      </c>
      <c r="G53" s="26">
        <f t="shared" ref="G53:G59" si="36">F53-E53</f>
        <v>10</v>
      </c>
      <c r="H53" s="26">
        <f t="shared" ref="H53:H59" si="37">F53/E53*100</f>
        <v>100.07153075822603</v>
      </c>
    </row>
    <row r="54" spans="1:8" ht="40.5" x14ac:dyDescent="0.3">
      <c r="A54" s="6"/>
      <c r="B54" s="16" t="s">
        <v>104</v>
      </c>
      <c r="C54" s="36" t="s">
        <v>33</v>
      </c>
      <c r="D54" s="26">
        <v>388600</v>
      </c>
      <c r="E54" s="26">
        <v>178260</v>
      </c>
      <c r="F54" s="26">
        <v>178536.46</v>
      </c>
      <c r="G54" s="26">
        <f t="shared" si="36"/>
        <v>276.45999999999185</v>
      </c>
      <c r="H54" s="26">
        <f t="shared" si="37"/>
        <v>100.15508807360037</v>
      </c>
    </row>
    <row r="55" spans="1:8" ht="60.75" x14ac:dyDescent="0.3">
      <c r="A55" s="6"/>
      <c r="B55" s="16" t="s">
        <v>105</v>
      </c>
      <c r="C55" s="36" t="s">
        <v>106</v>
      </c>
      <c r="D55" s="26">
        <v>930000</v>
      </c>
      <c r="E55" s="26">
        <v>265020</v>
      </c>
      <c r="F55" s="26">
        <v>264071</v>
      </c>
      <c r="G55" s="26">
        <f t="shared" ref="G55" si="38">F55-E55</f>
        <v>-949</v>
      </c>
      <c r="H55" s="26">
        <f t="shared" ref="H55" si="39">F55/E55*100</f>
        <v>99.641913817825071</v>
      </c>
    </row>
    <row r="56" spans="1:8" ht="141.75" x14ac:dyDescent="0.3">
      <c r="A56" s="6"/>
      <c r="B56" s="16" t="s">
        <v>107</v>
      </c>
      <c r="C56" s="36" t="s">
        <v>108</v>
      </c>
      <c r="D56" s="26">
        <v>145000</v>
      </c>
      <c r="E56" s="26">
        <v>79300</v>
      </c>
      <c r="F56" s="26">
        <v>80011.37</v>
      </c>
      <c r="G56" s="26">
        <f t="shared" si="36"/>
        <v>711.36999999999534</v>
      </c>
      <c r="H56" s="26">
        <f t="shared" si="37"/>
        <v>100.89706179066835</v>
      </c>
    </row>
    <row r="57" spans="1:8" ht="60.75" x14ac:dyDescent="0.3">
      <c r="A57" s="6"/>
      <c r="B57" s="18">
        <v>22080000</v>
      </c>
      <c r="C57" s="35" t="s">
        <v>109</v>
      </c>
      <c r="D57" s="24">
        <f t="shared" ref="D57:F57" si="40">D58</f>
        <v>27215</v>
      </c>
      <c r="E57" s="24">
        <f t="shared" si="40"/>
        <v>27215</v>
      </c>
      <c r="F57" s="24">
        <f t="shared" si="40"/>
        <v>34399.15</v>
      </c>
      <c r="G57" s="24">
        <f t="shared" ref="G57:G58" si="41">F57-E57</f>
        <v>7184.1500000000015</v>
      </c>
      <c r="H57" s="24">
        <f t="shared" ref="H57:H58" si="42">F57/E57*100</f>
        <v>126.39775858901341</v>
      </c>
    </row>
    <row r="58" spans="1:8" ht="81" x14ac:dyDescent="0.3">
      <c r="A58" s="6"/>
      <c r="B58" s="16">
        <v>22080400</v>
      </c>
      <c r="C58" s="36" t="s">
        <v>110</v>
      </c>
      <c r="D58" s="26">
        <v>27215</v>
      </c>
      <c r="E58" s="26">
        <v>27215</v>
      </c>
      <c r="F58" s="26">
        <v>34399.15</v>
      </c>
      <c r="G58" s="26">
        <f t="shared" si="41"/>
        <v>7184.1500000000015</v>
      </c>
      <c r="H58" s="26">
        <f t="shared" si="42"/>
        <v>126.39775858901341</v>
      </c>
    </row>
    <row r="59" spans="1:8" ht="20.25" x14ac:dyDescent="0.3">
      <c r="A59" s="6"/>
      <c r="B59" s="18">
        <v>22090000</v>
      </c>
      <c r="C59" s="35" t="s">
        <v>34</v>
      </c>
      <c r="D59" s="24">
        <f t="shared" ref="D59:F59" si="43">D60+D61</f>
        <v>103800</v>
      </c>
      <c r="E59" s="24">
        <f t="shared" si="43"/>
        <v>77500</v>
      </c>
      <c r="F59" s="24">
        <f t="shared" si="43"/>
        <v>77835.55</v>
      </c>
      <c r="G59" s="24">
        <f t="shared" si="36"/>
        <v>335.55000000000291</v>
      </c>
      <c r="H59" s="24">
        <f t="shared" si="37"/>
        <v>100.43296774193549</v>
      </c>
    </row>
    <row r="60" spans="1:8" ht="81" x14ac:dyDescent="0.3">
      <c r="A60" s="6"/>
      <c r="B60" s="16" t="s">
        <v>111</v>
      </c>
      <c r="C60" s="36" t="s">
        <v>35</v>
      </c>
      <c r="D60" s="26">
        <v>78700</v>
      </c>
      <c r="E60" s="26">
        <v>65920</v>
      </c>
      <c r="F60" s="26">
        <v>66038.67</v>
      </c>
      <c r="G60" s="26">
        <f t="shared" ref="G60:G63" si="44">F60-E60</f>
        <v>118.66999999999825</v>
      </c>
      <c r="H60" s="26">
        <f t="shared" ref="H60:H63" si="45">F60/E60*100</f>
        <v>100.18002123786407</v>
      </c>
    </row>
    <row r="61" spans="1:8" ht="60.75" x14ac:dyDescent="0.3">
      <c r="A61" s="6"/>
      <c r="B61" s="16" t="s">
        <v>112</v>
      </c>
      <c r="C61" s="36" t="s">
        <v>36</v>
      </c>
      <c r="D61" s="26">
        <v>25100</v>
      </c>
      <c r="E61" s="26">
        <v>11580</v>
      </c>
      <c r="F61" s="26">
        <v>11796.88</v>
      </c>
      <c r="G61" s="26">
        <f t="shared" si="44"/>
        <v>216.8799999999992</v>
      </c>
      <c r="H61" s="26">
        <f t="shared" si="45"/>
        <v>101.87288428324696</v>
      </c>
    </row>
    <row r="62" spans="1:8" ht="20.25" x14ac:dyDescent="0.3">
      <c r="A62" s="6"/>
      <c r="B62" s="18">
        <v>24000000</v>
      </c>
      <c r="C62" s="35" t="s">
        <v>37</v>
      </c>
      <c r="D62" s="24">
        <f t="shared" ref="D62:F62" si="46">D63</f>
        <v>256630</v>
      </c>
      <c r="E62" s="24">
        <f t="shared" si="46"/>
        <v>256630</v>
      </c>
      <c r="F62" s="24">
        <f t="shared" si="46"/>
        <v>395650.48</v>
      </c>
      <c r="G62" s="24">
        <f t="shared" si="44"/>
        <v>139020.47999999998</v>
      </c>
      <c r="H62" s="24">
        <f t="shared" si="45"/>
        <v>154.17156217121925</v>
      </c>
    </row>
    <row r="63" spans="1:8" ht="20.25" x14ac:dyDescent="0.3">
      <c r="A63" s="6"/>
      <c r="B63" s="18">
        <v>24060000</v>
      </c>
      <c r="C63" s="35" t="s">
        <v>29</v>
      </c>
      <c r="D63" s="24">
        <f t="shared" ref="D63:F63" si="47">D64+D65</f>
        <v>256630</v>
      </c>
      <c r="E63" s="24">
        <f t="shared" si="47"/>
        <v>256630</v>
      </c>
      <c r="F63" s="24">
        <f t="shared" si="47"/>
        <v>395650.48</v>
      </c>
      <c r="G63" s="24">
        <f t="shared" si="44"/>
        <v>139020.47999999998</v>
      </c>
      <c r="H63" s="24">
        <f t="shared" si="45"/>
        <v>154.17156217121925</v>
      </c>
    </row>
    <row r="64" spans="1:8" ht="20.25" x14ac:dyDescent="0.3">
      <c r="A64" s="6"/>
      <c r="B64" s="16" t="s">
        <v>113</v>
      </c>
      <c r="C64" s="36" t="s">
        <v>29</v>
      </c>
      <c r="D64" s="26">
        <v>246130</v>
      </c>
      <c r="E64" s="26">
        <v>246130</v>
      </c>
      <c r="F64" s="26">
        <v>246136.71999999997</v>
      </c>
      <c r="G64" s="26">
        <f t="shared" ref="G64" si="48">F64-E64</f>
        <v>6.7199999999720603</v>
      </c>
      <c r="H64" s="26">
        <f t="shared" ref="H64" si="49">F64/E64*100</f>
        <v>100.00273026449436</v>
      </c>
    </row>
    <row r="65" spans="1:8" ht="243" x14ac:dyDescent="0.3">
      <c r="A65" s="6"/>
      <c r="B65" s="16" t="s">
        <v>114</v>
      </c>
      <c r="C65" s="36" t="s">
        <v>115</v>
      </c>
      <c r="D65" s="26">
        <v>10500</v>
      </c>
      <c r="E65" s="26">
        <v>10500</v>
      </c>
      <c r="F65" s="26">
        <v>149513.75999999998</v>
      </c>
      <c r="G65" s="26">
        <f t="shared" ref="G65" si="50">F65-E65</f>
        <v>139013.75999999998</v>
      </c>
      <c r="H65" s="26">
        <f t="shared" ref="H65" si="51">F65/E65*100</f>
        <v>1423.9405714285713</v>
      </c>
    </row>
    <row r="66" spans="1:8" ht="20.25" x14ac:dyDescent="0.3">
      <c r="A66" s="6"/>
      <c r="B66" s="18">
        <v>40000000</v>
      </c>
      <c r="C66" s="35" t="s">
        <v>38</v>
      </c>
      <c r="D66" s="24">
        <f t="shared" ref="D66:F66" si="52">D67</f>
        <v>80338949.129999995</v>
      </c>
      <c r="E66" s="24">
        <f t="shared" si="52"/>
        <v>45681363.130000003</v>
      </c>
      <c r="F66" s="24">
        <f t="shared" si="52"/>
        <v>44909053.130000003</v>
      </c>
      <c r="G66" s="24">
        <f t="shared" ref="G66:G68" si="53">F66-E66</f>
        <v>-772310</v>
      </c>
      <c r="H66" s="24">
        <f t="shared" ref="H66:H68" si="54">F66/E66*100</f>
        <v>98.309354303193274</v>
      </c>
    </row>
    <row r="67" spans="1:8" ht="20.25" x14ac:dyDescent="0.3">
      <c r="A67" s="6"/>
      <c r="B67" s="18">
        <v>41000000</v>
      </c>
      <c r="C67" s="35" t="s">
        <v>39</v>
      </c>
      <c r="D67" s="24">
        <f>D68+D70+D73+D75</f>
        <v>80338949.129999995</v>
      </c>
      <c r="E67" s="24">
        <f>E68+E70+E73+E75</f>
        <v>45681363.130000003</v>
      </c>
      <c r="F67" s="24">
        <f>F68+F70+F73+F75</f>
        <v>44909053.130000003</v>
      </c>
      <c r="G67" s="24">
        <f t="shared" si="53"/>
        <v>-772310</v>
      </c>
      <c r="H67" s="24">
        <f t="shared" si="54"/>
        <v>98.309354303193274</v>
      </c>
    </row>
    <row r="68" spans="1:8" ht="40.5" x14ac:dyDescent="0.3">
      <c r="A68" s="6"/>
      <c r="B68" s="18">
        <v>41020000</v>
      </c>
      <c r="C68" s="35" t="s">
        <v>58</v>
      </c>
      <c r="D68" s="24">
        <f t="shared" ref="D68:F68" si="55">D69</f>
        <v>14615200</v>
      </c>
      <c r="E68" s="24">
        <f t="shared" si="55"/>
        <v>7307400</v>
      </c>
      <c r="F68" s="24">
        <f t="shared" si="55"/>
        <v>7307400</v>
      </c>
      <c r="G68" s="24">
        <f t="shared" si="53"/>
        <v>0</v>
      </c>
      <c r="H68" s="24">
        <f t="shared" si="54"/>
        <v>100</v>
      </c>
    </row>
    <row r="69" spans="1:8" ht="20.25" x14ac:dyDescent="0.3">
      <c r="A69" s="6"/>
      <c r="B69" s="16">
        <v>41020100</v>
      </c>
      <c r="C69" s="36" t="s">
        <v>40</v>
      </c>
      <c r="D69" s="26">
        <v>14615200</v>
      </c>
      <c r="E69" s="26">
        <v>7307400</v>
      </c>
      <c r="F69" s="26">
        <v>7307400</v>
      </c>
      <c r="G69" s="26">
        <f t="shared" ref="G69:G70" si="56">F69-E69</f>
        <v>0</v>
      </c>
      <c r="H69" s="26">
        <f t="shared" ref="H69:H70" si="57">F69/E69*100</f>
        <v>100</v>
      </c>
    </row>
    <row r="70" spans="1:8" ht="40.5" x14ac:dyDescent="0.3">
      <c r="A70" s="6"/>
      <c r="B70" s="18">
        <v>41030000</v>
      </c>
      <c r="C70" s="35" t="s">
        <v>59</v>
      </c>
      <c r="D70" s="24">
        <f>D71+D72</f>
        <v>61965700</v>
      </c>
      <c r="E70" s="24">
        <f>E71+E72</f>
        <v>35848500</v>
      </c>
      <c r="F70" s="24">
        <f>F71+F72</f>
        <v>35848500</v>
      </c>
      <c r="G70" s="24">
        <f t="shared" si="56"/>
        <v>0</v>
      </c>
      <c r="H70" s="24">
        <f t="shared" si="57"/>
        <v>100</v>
      </c>
    </row>
    <row r="71" spans="1:8" ht="40.5" x14ac:dyDescent="0.3">
      <c r="A71" s="6"/>
      <c r="B71" s="16" t="s">
        <v>116</v>
      </c>
      <c r="C71" s="36" t="s">
        <v>41</v>
      </c>
      <c r="D71" s="26">
        <v>61965700</v>
      </c>
      <c r="E71" s="26">
        <v>35848500</v>
      </c>
      <c r="F71" s="26">
        <v>35848500</v>
      </c>
      <c r="G71" s="26">
        <f t="shared" ref="G71:G73" si="58">F71-E71</f>
        <v>0</v>
      </c>
      <c r="H71" s="26">
        <f t="shared" ref="H71:H73" si="59">F71/E71*100</f>
        <v>100</v>
      </c>
    </row>
    <row r="72" spans="1:8" ht="101.25" hidden="1" x14ac:dyDescent="0.3">
      <c r="A72" s="6"/>
      <c r="B72" s="16" t="s">
        <v>117</v>
      </c>
      <c r="C72" s="36" t="s">
        <v>118</v>
      </c>
      <c r="D72" s="26"/>
      <c r="E72" s="26"/>
      <c r="F72" s="26"/>
      <c r="G72" s="26">
        <f t="shared" si="58"/>
        <v>0</v>
      </c>
      <c r="H72" s="26" t="e">
        <f t="shared" si="59"/>
        <v>#DIV/0!</v>
      </c>
    </row>
    <row r="73" spans="1:8" ht="40.5" x14ac:dyDescent="0.3">
      <c r="A73" s="6"/>
      <c r="B73" s="18">
        <v>41040000</v>
      </c>
      <c r="C73" s="35" t="s">
        <v>60</v>
      </c>
      <c r="D73" s="24">
        <f t="shared" ref="D73:F73" si="60">D74</f>
        <v>927550</v>
      </c>
      <c r="E73" s="24">
        <f t="shared" si="60"/>
        <v>927550</v>
      </c>
      <c r="F73" s="24">
        <f t="shared" si="60"/>
        <v>927550</v>
      </c>
      <c r="G73" s="24">
        <f t="shared" si="58"/>
        <v>0</v>
      </c>
      <c r="H73" s="24">
        <f t="shared" si="59"/>
        <v>100</v>
      </c>
    </row>
    <row r="74" spans="1:8" ht="101.25" x14ac:dyDescent="0.3">
      <c r="A74" s="6"/>
      <c r="B74" s="16" t="s">
        <v>119</v>
      </c>
      <c r="C74" s="36" t="s">
        <v>61</v>
      </c>
      <c r="D74" s="26">
        <v>927550</v>
      </c>
      <c r="E74" s="26">
        <v>927550</v>
      </c>
      <c r="F74" s="26">
        <v>927550</v>
      </c>
      <c r="G74" s="26">
        <f t="shared" ref="G74:G75" si="61">F74-E74</f>
        <v>0</v>
      </c>
      <c r="H74" s="26">
        <f t="shared" ref="H74:H75" si="62">F74/E74*100</f>
        <v>100</v>
      </c>
    </row>
    <row r="75" spans="1:8" ht="40.5" x14ac:dyDescent="0.3">
      <c r="A75" s="13"/>
      <c r="B75" s="18">
        <v>41050000</v>
      </c>
      <c r="C75" s="35" t="s">
        <v>62</v>
      </c>
      <c r="D75" s="24">
        <f t="shared" ref="D75:F75" si="63">D76+D77+D78+D79</f>
        <v>2830499.13</v>
      </c>
      <c r="E75" s="24">
        <f t="shared" si="63"/>
        <v>1597913.13</v>
      </c>
      <c r="F75" s="24">
        <f t="shared" si="63"/>
        <v>825603.13</v>
      </c>
      <c r="G75" s="24">
        <f t="shared" si="61"/>
        <v>-772309.99999999988</v>
      </c>
      <c r="H75" s="24">
        <f t="shared" si="62"/>
        <v>51.667585333628253</v>
      </c>
    </row>
    <row r="76" spans="1:8" ht="60.75" x14ac:dyDescent="0.3">
      <c r="B76" s="16" t="s">
        <v>120</v>
      </c>
      <c r="C76" s="36" t="s">
        <v>64</v>
      </c>
      <c r="D76" s="26">
        <v>960000</v>
      </c>
      <c r="E76" s="26">
        <v>480000</v>
      </c>
      <c r="F76" s="26">
        <v>480000</v>
      </c>
      <c r="G76" s="26">
        <f t="shared" ref="G76:G80" si="64">F76-E76</f>
        <v>0</v>
      </c>
      <c r="H76" s="26">
        <f t="shared" ref="H76:H80" si="65">F76/E76*100</f>
        <v>100</v>
      </c>
    </row>
    <row r="77" spans="1:8" ht="81" x14ac:dyDescent="0.3">
      <c r="B77" s="16" t="s">
        <v>121</v>
      </c>
      <c r="C77" s="36" t="s">
        <v>63</v>
      </c>
      <c r="D77" s="26">
        <v>200280</v>
      </c>
      <c r="E77" s="26">
        <v>86277</v>
      </c>
      <c r="F77" s="26">
        <v>66427</v>
      </c>
      <c r="G77" s="26">
        <f t="shared" si="64"/>
        <v>-19850</v>
      </c>
      <c r="H77" s="26">
        <f t="shared" si="65"/>
        <v>76.992709528611343</v>
      </c>
    </row>
    <row r="78" spans="1:8" ht="101.25" x14ac:dyDescent="0.3">
      <c r="B78" s="16" t="s">
        <v>122</v>
      </c>
      <c r="C78" s="36" t="s">
        <v>123</v>
      </c>
      <c r="D78" s="26">
        <v>851443</v>
      </c>
      <c r="E78" s="26">
        <v>212860</v>
      </c>
      <c r="F78" s="26">
        <v>0</v>
      </c>
      <c r="G78" s="26">
        <f t="shared" si="64"/>
        <v>-212860</v>
      </c>
      <c r="H78" s="26">
        <f t="shared" si="65"/>
        <v>0</v>
      </c>
    </row>
    <row r="79" spans="1:8" ht="20.25" x14ac:dyDescent="0.3">
      <c r="B79" s="16" t="s">
        <v>124</v>
      </c>
      <c r="C79" s="36" t="s">
        <v>65</v>
      </c>
      <c r="D79" s="26">
        <v>818776.13</v>
      </c>
      <c r="E79" s="26">
        <v>818776.13</v>
      </c>
      <c r="F79" s="26">
        <v>279176.13</v>
      </c>
      <c r="G79" s="26">
        <f t="shared" si="64"/>
        <v>-539600</v>
      </c>
      <c r="H79" s="26">
        <f t="shared" si="65"/>
        <v>34.096759757761866</v>
      </c>
    </row>
    <row r="80" spans="1:8" ht="20.25" x14ac:dyDescent="0.3">
      <c r="B80" s="46" t="s">
        <v>42</v>
      </c>
      <c r="C80" s="46"/>
      <c r="D80" s="28">
        <f>D11+D44</f>
        <v>96114000</v>
      </c>
      <c r="E80" s="28">
        <f>E11+E44</f>
        <v>36932430</v>
      </c>
      <c r="F80" s="28">
        <f>F11+F44</f>
        <v>38014227.189999998</v>
      </c>
      <c r="G80" s="28">
        <f t="shared" si="64"/>
        <v>1081797.1899999976</v>
      </c>
      <c r="H80" s="28">
        <f t="shared" si="65"/>
        <v>102.92912540550405</v>
      </c>
    </row>
    <row r="81" spans="2:8" ht="20.25" x14ac:dyDescent="0.3">
      <c r="B81" s="46" t="s">
        <v>46</v>
      </c>
      <c r="C81" s="46"/>
      <c r="D81" s="28">
        <f>D80+D66</f>
        <v>176452949.13</v>
      </c>
      <c r="E81" s="28">
        <f>E80+E66</f>
        <v>82613793.129999995</v>
      </c>
      <c r="F81" s="28">
        <f>F80+F66</f>
        <v>82923280.319999993</v>
      </c>
      <c r="G81" s="28">
        <f t="shared" ref="G81" si="66">F81-E81</f>
        <v>309487.18999999762</v>
      </c>
      <c r="H81" s="28">
        <f t="shared" ref="H81" si="67">F81/E81*100</f>
        <v>100.37461927152162</v>
      </c>
    </row>
    <row r="82" spans="2:8" ht="20.25" x14ac:dyDescent="0.3">
      <c r="B82" s="9"/>
      <c r="C82" s="10" t="s">
        <v>47</v>
      </c>
      <c r="D82" s="29"/>
      <c r="E82" s="29"/>
      <c r="F82" s="29"/>
      <c r="G82" s="30"/>
      <c r="H82" s="30"/>
    </row>
    <row r="83" spans="2:8" ht="20.25" x14ac:dyDescent="0.3">
      <c r="B83" s="19">
        <v>10000000</v>
      </c>
      <c r="C83" s="37" t="s">
        <v>2</v>
      </c>
      <c r="D83" s="31">
        <f t="shared" ref="D83:F84" si="68">D84</f>
        <v>65600</v>
      </c>
      <c r="E83" s="31">
        <f t="shared" si="68"/>
        <v>37440</v>
      </c>
      <c r="F83" s="31">
        <f t="shared" si="68"/>
        <v>24623.29</v>
      </c>
      <c r="G83" s="24">
        <f t="shared" ref="G83:G88" si="69">F83-E83</f>
        <v>-12816.71</v>
      </c>
      <c r="H83" s="24">
        <f t="shared" ref="H83:H88" si="70">F83/E83*100</f>
        <v>65.767334401709405</v>
      </c>
    </row>
    <row r="84" spans="2:8" ht="20.25" x14ac:dyDescent="0.3">
      <c r="B84" s="19">
        <v>19000000</v>
      </c>
      <c r="C84" s="37" t="s">
        <v>26</v>
      </c>
      <c r="D84" s="31">
        <f t="shared" si="68"/>
        <v>65600</v>
      </c>
      <c r="E84" s="31">
        <f t="shared" si="68"/>
        <v>37440</v>
      </c>
      <c r="F84" s="31">
        <f t="shared" si="68"/>
        <v>24623.29</v>
      </c>
      <c r="G84" s="24">
        <f t="shared" si="69"/>
        <v>-12816.71</v>
      </c>
      <c r="H84" s="24">
        <f t="shared" si="70"/>
        <v>65.767334401709405</v>
      </c>
    </row>
    <row r="85" spans="2:8" ht="20.25" x14ac:dyDescent="0.3">
      <c r="B85" s="19">
        <v>19010000</v>
      </c>
      <c r="C85" s="37" t="s">
        <v>48</v>
      </c>
      <c r="D85" s="31">
        <f t="shared" ref="D85:F85" si="71">D86+D88+D87</f>
        <v>65600</v>
      </c>
      <c r="E85" s="31">
        <f t="shared" si="71"/>
        <v>37440</v>
      </c>
      <c r="F85" s="31">
        <f t="shared" si="71"/>
        <v>24623.29</v>
      </c>
      <c r="G85" s="24">
        <f t="shared" si="69"/>
        <v>-12816.71</v>
      </c>
      <c r="H85" s="24">
        <f t="shared" si="70"/>
        <v>65.767334401709405</v>
      </c>
    </row>
    <row r="86" spans="2:8" ht="101.25" x14ac:dyDescent="0.3">
      <c r="B86" s="17" t="s">
        <v>125</v>
      </c>
      <c r="C86" s="38" t="s">
        <v>126</v>
      </c>
      <c r="D86" s="26">
        <v>38400</v>
      </c>
      <c r="E86" s="26">
        <v>22400</v>
      </c>
      <c r="F86" s="26">
        <v>16664.61</v>
      </c>
      <c r="G86" s="26">
        <f t="shared" si="69"/>
        <v>-5735.3899999999994</v>
      </c>
      <c r="H86" s="26">
        <f t="shared" si="70"/>
        <v>74.395580357142848</v>
      </c>
    </row>
    <row r="87" spans="2:8" ht="40.5" x14ac:dyDescent="0.3">
      <c r="B87" s="17" t="s">
        <v>84</v>
      </c>
      <c r="C87" s="38" t="s">
        <v>85</v>
      </c>
      <c r="D87" s="26">
        <v>3500</v>
      </c>
      <c r="E87" s="26">
        <v>1890</v>
      </c>
      <c r="F87" s="26">
        <v>1221.1399999999999</v>
      </c>
      <c r="G87" s="26">
        <f t="shared" ref="G87" si="72">F87-E87</f>
        <v>-668.86000000000013</v>
      </c>
      <c r="H87" s="26">
        <f t="shared" ref="H87" si="73">F87/E87*100</f>
        <v>64.610582010582007</v>
      </c>
    </row>
    <row r="88" spans="2:8" ht="81" x14ac:dyDescent="0.3">
      <c r="B88" s="17" t="s">
        <v>127</v>
      </c>
      <c r="C88" s="38" t="s">
        <v>49</v>
      </c>
      <c r="D88" s="26">
        <v>23700</v>
      </c>
      <c r="E88" s="26">
        <v>13150</v>
      </c>
      <c r="F88" s="26">
        <v>6737.54</v>
      </c>
      <c r="G88" s="26">
        <f t="shared" si="69"/>
        <v>-6412.46</v>
      </c>
      <c r="H88" s="26">
        <f t="shared" si="70"/>
        <v>51.236045627376427</v>
      </c>
    </row>
    <row r="89" spans="2:8" ht="20.25" x14ac:dyDescent="0.3">
      <c r="B89" s="19">
        <v>20000000</v>
      </c>
      <c r="C89" s="37" t="s">
        <v>27</v>
      </c>
      <c r="D89" s="31">
        <f t="shared" ref="D89:F89" si="74">D90</f>
        <v>1895130</v>
      </c>
      <c r="E89" s="31">
        <f t="shared" si="74"/>
        <v>1895130</v>
      </c>
      <c r="F89" s="31">
        <f t="shared" si="74"/>
        <v>831021.2</v>
      </c>
      <c r="G89" s="24">
        <f t="shared" ref="G89" si="75">F89-E89</f>
        <v>-1064108.8</v>
      </c>
      <c r="H89" s="24">
        <f t="shared" ref="H89" si="76">F89/E89*100</f>
        <v>43.850353273917882</v>
      </c>
    </row>
    <row r="90" spans="2:8" ht="20.25" x14ac:dyDescent="0.3">
      <c r="B90" s="19">
        <v>25000000</v>
      </c>
      <c r="C90" s="37" t="s">
        <v>50</v>
      </c>
      <c r="D90" s="31">
        <f>D91+D95</f>
        <v>1895130</v>
      </c>
      <c r="E90" s="31">
        <f>E91+E95</f>
        <v>1895130</v>
      </c>
      <c r="F90" s="31">
        <f>F91+F95</f>
        <v>831021.2</v>
      </c>
      <c r="G90" s="24">
        <f t="shared" ref="G90:G91" si="77">F90-E90</f>
        <v>-1064108.8</v>
      </c>
      <c r="H90" s="24">
        <f t="shared" ref="H90:H91" si="78">F90/E90*100</f>
        <v>43.850353273917882</v>
      </c>
    </row>
    <row r="91" spans="2:8" ht="60.75" x14ac:dyDescent="0.3">
      <c r="B91" s="19">
        <v>25010000</v>
      </c>
      <c r="C91" s="37" t="s">
        <v>51</v>
      </c>
      <c r="D91" s="31">
        <f t="shared" ref="D91:F91" si="79">D92+D93+D94</f>
        <v>1178530</v>
      </c>
      <c r="E91" s="31">
        <f t="shared" si="79"/>
        <v>1178530</v>
      </c>
      <c r="F91" s="31">
        <f t="shared" si="79"/>
        <v>477857.29</v>
      </c>
      <c r="G91" s="24">
        <f t="shared" si="77"/>
        <v>-700672.71</v>
      </c>
      <c r="H91" s="24">
        <f t="shared" si="78"/>
        <v>40.546892315002587</v>
      </c>
    </row>
    <row r="92" spans="2:8" ht="40.5" x14ac:dyDescent="0.3">
      <c r="B92" s="17" t="s">
        <v>128</v>
      </c>
      <c r="C92" s="38" t="s">
        <v>52</v>
      </c>
      <c r="D92" s="26">
        <v>1113130</v>
      </c>
      <c r="E92" s="26">
        <v>1113130</v>
      </c>
      <c r="F92" s="26">
        <v>456533.05</v>
      </c>
      <c r="G92" s="26">
        <f t="shared" ref="G92:G95" si="80">F92-E92</f>
        <v>-656596.94999999995</v>
      </c>
      <c r="H92" s="26">
        <f t="shared" ref="H92:H95" si="81">F92/E92*100</f>
        <v>41.013453055797619</v>
      </c>
    </row>
    <row r="93" spans="2:8" ht="81" x14ac:dyDescent="0.3">
      <c r="B93" s="17" t="s">
        <v>129</v>
      </c>
      <c r="C93" s="38" t="s">
        <v>130</v>
      </c>
      <c r="D93" s="26">
        <v>60400</v>
      </c>
      <c r="E93" s="26">
        <v>60400</v>
      </c>
      <c r="F93" s="26">
        <v>20265.939999999999</v>
      </c>
      <c r="G93" s="26">
        <f t="shared" si="80"/>
        <v>-40134.06</v>
      </c>
      <c r="H93" s="26">
        <f t="shared" si="81"/>
        <v>33.552880794701984</v>
      </c>
    </row>
    <row r="94" spans="2:8" ht="60.75" x14ac:dyDescent="0.3">
      <c r="B94" s="17" t="s">
        <v>131</v>
      </c>
      <c r="C94" s="38" t="s">
        <v>53</v>
      </c>
      <c r="D94" s="26">
        <v>5000</v>
      </c>
      <c r="E94" s="26">
        <v>5000</v>
      </c>
      <c r="F94" s="26">
        <v>1058.3</v>
      </c>
      <c r="G94" s="26">
        <f t="shared" si="80"/>
        <v>-3941.7</v>
      </c>
      <c r="H94" s="26">
        <f t="shared" si="81"/>
        <v>21.166</v>
      </c>
    </row>
    <row r="95" spans="2:8" ht="40.5" x14ac:dyDescent="0.3">
      <c r="B95" s="19">
        <v>25020000</v>
      </c>
      <c r="C95" s="37" t="s">
        <v>54</v>
      </c>
      <c r="D95" s="31">
        <f t="shared" ref="D95:F95" si="82">D96+D97</f>
        <v>716600</v>
      </c>
      <c r="E95" s="31">
        <f t="shared" si="82"/>
        <v>716600</v>
      </c>
      <c r="F95" s="31">
        <f t="shared" si="82"/>
        <v>353163.91000000003</v>
      </c>
      <c r="G95" s="24">
        <f t="shared" si="80"/>
        <v>-363436.08999999997</v>
      </c>
      <c r="H95" s="24">
        <f t="shared" si="81"/>
        <v>49.283269606475031</v>
      </c>
    </row>
    <row r="96" spans="2:8" ht="20.25" x14ac:dyDescent="0.3">
      <c r="B96" s="17" t="s">
        <v>132</v>
      </c>
      <c r="C96" s="38" t="s">
        <v>55</v>
      </c>
      <c r="D96" s="26">
        <v>230500</v>
      </c>
      <c r="E96" s="26">
        <v>230500</v>
      </c>
      <c r="F96" s="26">
        <v>208529.28000000003</v>
      </c>
      <c r="G96" s="26">
        <f t="shared" ref="G96:G100" si="83">F96-E96</f>
        <v>-21970.719999999972</v>
      </c>
      <c r="H96" s="26">
        <f t="shared" ref="H96:H100" si="84">F96/E96*100</f>
        <v>90.468234273318885</v>
      </c>
    </row>
    <row r="97" spans="2:8" ht="202.5" x14ac:dyDescent="0.3">
      <c r="B97" s="17" t="s">
        <v>133</v>
      </c>
      <c r="C97" s="38" t="s">
        <v>134</v>
      </c>
      <c r="D97" s="26">
        <v>486100</v>
      </c>
      <c r="E97" s="26">
        <v>486100</v>
      </c>
      <c r="F97" s="26">
        <v>144634.63</v>
      </c>
      <c r="G97" s="26">
        <f t="shared" si="83"/>
        <v>-341465.37</v>
      </c>
      <c r="H97" s="26">
        <f t="shared" si="84"/>
        <v>29.754089693478708</v>
      </c>
    </row>
    <row r="98" spans="2:8" ht="20.25" x14ac:dyDescent="0.3">
      <c r="B98" s="18">
        <v>40000000</v>
      </c>
      <c r="C98" s="39" t="s">
        <v>38</v>
      </c>
      <c r="D98" s="24">
        <f t="shared" ref="D98:F98" si="85">D100</f>
        <v>6188000</v>
      </c>
      <c r="E98" s="24">
        <f t="shared" si="85"/>
        <v>1662331</v>
      </c>
      <c r="F98" s="24">
        <f t="shared" si="85"/>
        <v>0</v>
      </c>
      <c r="G98" s="24">
        <f t="shared" si="83"/>
        <v>-1662331</v>
      </c>
      <c r="H98" s="24">
        <f t="shared" si="84"/>
        <v>0</v>
      </c>
    </row>
    <row r="99" spans="2:8" ht="20.25" x14ac:dyDescent="0.3">
      <c r="B99" s="18">
        <v>41000000</v>
      </c>
      <c r="C99" s="39" t="s">
        <v>39</v>
      </c>
      <c r="D99" s="24">
        <f t="shared" ref="D99:F100" si="86">D100</f>
        <v>6188000</v>
      </c>
      <c r="E99" s="24">
        <f t="shared" si="86"/>
        <v>1662331</v>
      </c>
      <c r="F99" s="24">
        <f t="shared" si="86"/>
        <v>0</v>
      </c>
      <c r="G99" s="24">
        <f t="shared" si="83"/>
        <v>-1662331</v>
      </c>
      <c r="H99" s="24">
        <f t="shared" si="84"/>
        <v>0</v>
      </c>
    </row>
    <row r="100" spans="2:8" ht="20.25" x14ac:dyDescent="0.3">
      <c r="B100" s="18">
        <v>41050000</v>
      </c>
      <c r="C100" s="39" t="s">
        <v>62</v>
      </c>
      <c r="D100" s="24">
        <f t="shared" si="86"/>
        <v>6188000</v>
      </c>
      <c r="E100" s="24">
        <f t="shared" si="86"/>
        <v>1662331</v>
      </c>
      <c r="F100" s="24">
        <f t="shared" si="86"/>
        <v>0</v>
      </c>
      <c r="G100" s="24">
        <f t="shared" si="83"/>
        <v>-1662331</v>
      </c>
      <c r="H100" s="24">
        <f t="shared" si="84"/>
        <v>0</v>
      </c>
    </row>
    <row r="101" spans="2:8" ht="20.25" x14ac:dyDescent="0.3">
      <c r="B101" s="16" t="s">
        <v>86</v>
      </c>
      <c r="C101" s="40" t="s">
        <v>87</v>
      </c>
      <c r="D101" s="26">
        <v>6188000</v>
      </c>
      <c r="E101" s="26">
        <v>1662331</v>
      </c>
      <c r="F101" s="26">
        <v>0</v>
      </c>
      <c r="G101" s="26">
        <f t="shared" ref="G101" si="87">F101-E101</f>
        <v>-1662331</v>
      </c>
      <c r="H101" s="26">
        <f t="shared" ref="H101" si="88">F101/E101*100</f>
        <v>0</v>
      </c>
    </row>
    <row r="102" spans="2:8" ht="20.25" x14ac:dyDescent="0.3">
      <c r="B102" s="56" t="s">
        <v>42</v>
      </c>
      <c r="C102" s="57"/>
      <c r="D102" s="32">
        <f t="shared" ref="D102:F102" si="89">D83+D89</f>
        <v>1960730</v>
      </c>
      <c r="E102" s="32">
        <f t="shared" si="89"/>
        <v>1932570</v>
      </c>
      <c r="F102" s="32">
        <f t="shared" si="89"/>
        <v>855644.49</v>
      </c>
      <c r="G102" s="32">
        <f t="shared" ref="G102:G104" si="90">F102-E102</f>
        <v>-1076925.51</v>
      </c>
      <c r="H102" s="32">
        <f t="shared" ref="H102:H104" si="91">F102/E102*100</f>
        <v>44.274954594141477</v>
      </c>
    </row>
    <row r="103" spans="2:8" ht="20.25" x14ac:dyDescent="0.3">
      <c r="B103" s="56" t="s">
        <v>56</v>
      </c>
      <c r="C103" s="57"/>
      <c r="D103" s="32">
        <f t="shared" ref="D103:F103" si="92">D102+D98</f>
        <v>8148730</v>
      </c>
      <c r="E103" s="32">
        <f t="shared" si="92"/>
        <v>3594901</v>
      </c>
      <c r="F103" s="32">
        <f t="shared" si="92"/>
        <v>855644.49</v>
      </c>
      <c r="G103" s="32">
        <f t="shared" si="90"/>
        <v>-2739256.51</v>
      </c>
      <c r="H103" s="32">
        <f t="shared" si="91"/>
        <v>23.801614842800955</v>
      </c>
    </row>
    <row r="104" spans="2:8" ht="20.25" x14ac:dyDescent="0.3">
      <c r="B104" s="52" t="s">
        <v>135</v>
      </c>
      <c r="C104" s="53"/>
      <c r="D104" s="33">
        <f t="shared" ref="D104:F104" si="93">D80+D102</f>
        <v>98074730</v>
      </c>
      <c r="E104" s="33">
        <f t="shared" si="93"/>
        <v>38865000</v>
      </c>
      <c r="F104" s="33">
        <f t="shared" si="93"/>
        <v>38869871.68</v>
      </c>
      <c r="G104" s="33">
        <f t="shared" si="90"/>
        <v>4871.679999999702</v>
      </c>
      <c r="H104" s="33">
        <f t="shared" si="91"/>
        <v>100.01253487713882</v>
      </c>
    </row>
    <row r="105" spans="2:8" ht="20.25" x14ac:dyDescent="0.3">
      <c r="B105" s="52" t="s">
        <v>57</v>
      </c>
      <c r="C105" s="53"/>
      <c r="D105" s="33">
        <f t="shared" ref="D105:F105" si="94">D81+D103</f>
        <v>184601679.13</v>
      </c>
      <c r="E105" s="33">
        <f t="shared" si="94"/>
        <v>86208694.129999995</v>
      </c>
      <c r="F105" s="33">
        <f t="shared" si="94"/>
        <v>83778924.809999987</v>
      </c>
      <c r="G105" s="33">
        <f t="shared" ref="G105" si="95">F105-E105</f>
        <v>-2429769.3200000077</v>
      </c>
      <c r="H105" s="33">
        <f t="shared" ref="H105" si="96">F105/E105*100</f>
        <v>97.181526359353043</v>
      </c>
    </row>
    <row r="106" spans="2:8" x14ac:dyDescent="0.25">
      <c r="F106" s="14"/>
    </row>
    <row r="107" spans="2:8" x14ac:dyDescent="0.25">
      <c r="C107" s="23" t="s">
        <v>144</v>
      </c>
      <c r="D107" s="47" t="s">
        <v>145</v>
      </c>
      <c r="E107" s="47"/>
      <c r="F107" s="47"/>
      <c r="G107" s="22"/>
    </row>
    <row r="117" spans="6:6" x14ac:dyDescent="0.25">
      <c r="F117" s="20"/>
    </row>
  </sheetData>
  <mergeCells count="21">
    <mergeCell ref="D107:F107"/>
    <mergeCell ref="F1:H1"/>
    <mergeCell ref="D8:D9"/>
    <mergeCell ref="F8:F9"/>
    <mergeCell ref="E8:E9"/>
    <mergeCell ref="G8:G9"/>
    <mergeCell ref="H8:H9"/>
    <mergeCell ref="B4:H4"/>
    <mergeCell ref="B105:C105"/>
    <mergeCell ref="B2:C2"/>
    <mergeCell ref="B3:C3"/>
    <mergeCell ref="B102:C102"/>
    <mergeCell ref="B103:C103"/>
    <mergeCell ref="B104:C104"/>
    <mergeCell ref="B6:H6"/>
    <mergeCell ref="B5:H5"/>
    <mergeCell ref="A8:A9"/>
    <mergeCell ref="B8:B9"/>
    <mergeCell ref="C8:C9"/>
    <mergeCell ref="B80:C80"/>
    <mergeCell ref="B81:C81"/>
  </mergeCells>
  <pageMargins left="0.39370078740157483" right="0.19685039370078741" top="0.19685039370078741" bottom="0.19685039370078741" header="0" footer="0"/>
  <pageSetup paperSize="9" scale="59" fitToHeight="4" orientation="portrait" blackAndWhite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2021-08-26T10:39:38Z</cp:lastPrinted>
  <dcterms:created xsi:type="dcterms:W3CDTF">2018-01-22T06:43:42Z</dcterms:created>
  <dcterms:modified xsi:type="dcterms:W3CDTF">2021-09-03T05:05:16Z</dcterms:modified>
</cp:coreProperties>
</file>